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Types.xml" ContentType="application/vnd.ms-excel.rdrichvaluetypes+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N:\00 VOYAGES\Voy 079\1. Marsden Point\TO SEND 24 HRS PRIOR TO ARRIVAL\"/>
    </mc:Choice>
  </mc:AlternateContent>
  <xr:revisionPtr revIDLastSave="0" documentId="13_ncr:1_{FBE0477A-5087-46FC-B648-FD42BF26A356}" xr6:coauthVersionLast="47" xr6:coauthVersionMax="47" xr10:uidLastSave="{00000000-0000-0000-0000-000000000000}"/>
  <bookViews>
    <workbookView xWindow="-28908" yWindow="-108" windowWidth="29016" windowHeight="15816" tabRatio="855" xr2:uid="{00000000-000D-0000-FFFF-FFFF00000000}"/>
  </bookViews>
  <sheets>
    <sheet name="Data and Calculation Sheet" sheetId="28" r:id="rId1"/>
    <sheet name="Pilot Card (A2) - 1 &amp; 2" sheetId="20" r:id="rId2"/>
    <sheet name="Master Pilot (A1) - 1" sheetId="11" r:id="rId3"/>
    <sheet name="Master Pilot (A1) - 2" sheetId="29" r:id="rId4"/>
  </sheets>
  <definedNames>
    <definedName name="_xlnm.Print_Area" localSheetId="0">'Data and Calculation Sheet'!$A$1:$AM$73</definedName>
    <definedName name="_xlnm.Print_Titles" localSheetId="0">'Data and Calculation Sheet'!$1:$1</definedName>
    <definedName name="_xlnm.Print_Titles" localSheetId="1">'Pilot Card (A2) - 1 &amp; 2'!$1:$1</definedName>
  </definedNames>
  <calcPr calcId="191029"/>
</workbook>
</file>

<file path=xl/calcChain.xml><?xml version="1.0" encoding="utf-8"?>
<calcChain xmlns="http://schemas.openxmlformats.org/spreadsheetml/2006/main">
  <c r="C1" i="11" l="1"/>
  <c r="I1" i="11"/>
  <c r="B6" i="11"/>
  <c r="F6" i="11"/>
  <c r="I6" i="11"/>
  <c r="AI29" i="28"/>
  <c r="AQ9" i="28"/>
  <c r="G15" i="20"/>
  <c r="F8" i="11"/>
  <c r="AD10" i="28"/>
  <c r="AI7" i="29" s="1"/>
  <c r="AF1" i="29"/>
  <c r="H1" i="29"/>
  <c r="AF1" i="20"/>
  <c r="H1" i="20"/>
  <c r="Q17" i="20"/>
  <c r="Q20" i="20"/>
  <c r="AG7" i="20"/>
  <c r="Q62" i="20"/>
  <c r="Q66" i="20"/>
  <c r="L64" i="20"/>
  <c r="Q52" i="20"/>
  <c r="J48" i="20"/>
  <c r="AD17" i="20"/>
  <c r="G11" i="20"/>
  <c r="Q60" i="20"/>
  <c r="Q58" i="20"/>
  <c r="Q56" i="20"/>
  <c r="K54" i="20"/>
  <c r="R46" i="20"/>
  <c r="R45" i="20"/>
  <c r="R44" i="20"/>
  <c r="R43" i="20"/>
  <c r="R42" i="20"/>
  <c r="R41" i="20"/>
  <c r="R40" i="20"/>
  <c r="R39" i="20"/>
  <c r="N46" i="20"/>
  <c r="N45" i="20"/>
  <c r="N44" i="20"/>
  <c r="N43" i="20"/>
  <c r="N42" i="20"/>
  <c r="N41" i="20"/>
  <c r="N40" i="20"/>
  <c r="N39" i="20"/>
  <c r="J46" i="20"/>
  <c r="J45" i="20"/>
  <c r="J44" i="20"/>
  <c r="J43" i="20"/>
  <c r="J42" i="20"/>
  <c r="J41" i="20"/>
  <c r="J40" i="20"/>
  <c r="J39" i="20"/>
  <c r="L35" i="20"/>
  <c r="AA32" i="20"/>
  <c r="AA31" i="20"/>
  <c r="Q32" i="20"/>
  <c r="Q31" i="20"/>
  <c r="Q24" i="20"/>
  <c r="K24" i="20"/>
  <c r="E24" i="20"/>
  <c r="Q22" i="20"/>
  <c r="AI20" i="20"/>
  <c r="AA20" i="20"/>
  <c r="AD15" i="20"/>
  <c r="Q15" i="20"/>
  <c r="G17" i="20"/>
  <c r="AD13" i="20"/>
  <c r="Q13" i="20"/>
  <c r="G13" i="20"/>
  <c r="W7" i="20"/>
  <c r="G7" i="20"/>
  <c r="AG5" i="20"/>
  <c r="W5" i="20"/>
  <c r="G5" i="20"/>
  <c r="AI66" i="20"/>
  <c r="AI64" i="20"/>
  <c r="AI62" i="20"/>
  <c r="AI60" i="20"/>
  <c r="AI58" i="20"/>
  <c r="AI56" i="20"/>
  <c r="AI54" i="20"/>
  <c r="AI25" i="20" l="1"/>
  <c r="AQ17" i="28"/>
  <c r="AP21" i="28" s="1"/>
  <c r="AQ21" i="28" s="1"/>
  <c r="AI32" i="28"/>
  <c r="AI28" i="20" s="1"/>
  <c r="AP20" i="28" l="1"/>
  <c r="AQ20" i="28" s="1"/>
  <c r="AP22" i="28"/>
  <c r="AQ22" i="28" s="1"/>
  <c r="AP23" i="28"/>
  <c r="AQ23" i="28" s="1"/>
  <c r="AP24" i="28"/>
  <c r="AQ24" i="28" s="1"/>
  <c r="AP26" i="28"/>
  <c r="AQ26" i="28" s="1"/>
  <c r="AP27" i="28"/>
  <c r="AQ27" i="28" s="1"/>
  <c r="AP25" i="28"/>
  <c r="AQ25" i="28" s="1"/>
  <c r="AP28" i="28"/>
  <c r="AQ28"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GSH - SHEQ Assistant</author>
    <author>Dandolos Petros</author>
  </authors>
  <commentList>
    <comment ref="G6" authorId="0" shapeId="0" xr:uid="{00000000-0006-0000-0000-000001000000}">
      <text>
        <r>
          <rPr>
            <b/>
            <sz val="9"/>
            <color indexed="81"/>
            <rFont val="Tahoma"/>
            <family val="2"/>
          </rPr>
          <t>Edit only blue colour fields. All the data from this sheet will be automatically transferred to the Pilot Card Sheet.</t>
        </r>
      </text>
    </comment>
    <comment ref="W6" authorId="0" shapeId="0" xr:uid="{00000000-0006-0000-0000-000002000000}">
      <text>
        <r>
          <rPr>
            <b/>
            <sz val="9"/>
            <color indexed="81"/>
            <rFont val="Tahoma"/>
            <family val="2"/>
          </rPr>
          <t>Edit only blue colour fields. All the data from this sheet will be automatically transferred to the Pilot Card Sheet.</t>
        </r>
      </text>
    </comment>
    <comment ref="AG6" authorId="0" shapeId="0" xr:uid="{00000000-0006-0000-0000-000003000000}">
      <text>
        <r>
          <rPr>
            <b/>
            <sz val="9"/>
            <color indexed="81"/>
            <rFont val="Tahoma"/>
            <family val="2"/>
          </rPr>
          <t>Edit only blue colour fields. All the data from this sheet will be automatically transferred to the Pilot Card Sheet.</t>
        </r>
      </text>
    </comment>
    <comment ref="G8" authorId="0" shapeId="0" xr:uid="{00000000-0006-0000-0000-000004000000}">
      <text>
        <r>
          <rPr>
            <b/>
            <sz val="9"/>
            <color indexed="81"/>
            <rFont val="Tahoma"/>
            <family val="2"/>
          </rPr>
          <t>Edit only blue colour fields. All the data from this sheet will be automatically transferred to the Pilot Card Sheet.</t>
        </r>
      </text>
    </comment>
    <comment ref="W8" authorId="0" shapeId="0" xr:uid="{00000000-0006-0000-0000-000005000000}">
      <text>
        <r>
          <rPr>
            <b/>
            <sz val="9"/>
            <color indexed="81"/>
            <rFont val="Tahoma"/>
            <family val="2"/>
          </rPr>
          <t>Edit only blue colour fields. All the data from this sheet will be automatically transferred to the Pilot Card Sheet.</t>
        </r>
      </text>
    </comment>
    <comment ref="AG8" authorId="0" shapeId="0" xr:uid="{00000000-0006-0000-0000-000006000000}">
      <text>
        <r>
          <rPr>
            <b/>
            <sz val="9"/>
            <color indexed="81"/>
            <rFont val="Tahoma"/>
            <family val="2"/>
          </rPr>
          <t>Edit only blue colour fields. All the data from this sheet will be automatically transferred to the Pilot Card Sheet.</t>
        </r>
      </text>
    </comment>
    <comment ref="AQ10" authorId="1" shapeId="0" xr:uid="{00000000-0006-0000-0000-000007000000}">
      <text>
        <r>
          <rPr>
            <b/>
            <sz val="8"/>
            <color indexed="81"/>
            <rFont val="Tahoma"/>
            <family val="2"/>
          </rPr>
          <t xml:space="preserve">Here enter the Cb which you may find in the ships Hydrostatic tables. </t>
        </r>
      </text>
    </comment>
    <comment ref="G12" authorId="0" shapeId="0" xr:uid="{00000000-0006-0000-0000-000008000000}">
      <text>
        <r>
          <rPr>
            <b/>
            <sz val="9"/>
            <color indexed="81"/>
            <rFont val="Tahoma"/>
            <family val="2"/>
          </rPr>
          <t>Edit only blue colour fields. All the data from this sheet will be automatically transferred to the Pilot Card Sheet.</t>
        </r>
      </text>
    </comment>
    <comment ref="G14" authorId="0" shapeId="0" xr:uid="{00000000-0006-0000-0000-000009000000}">
      <text>
        <r>
          <rPr>
            <b/>
            <sz val="9"/>
            <color indexed="81"/>
            <rFont val="Tahoma"/>
            <family val="2"/>
          </rPr>
          <t>Edit only blue colour fields. All the data from this sheet will be automatically transferred to the Pilot Card Sheet.</t>
        </r>
      </text>
    </comment>
    <comment ref="Q14" authorId="0" shapeId="0" xr:uid="{00000000-0006-0000-0000-00000A000000}">
      <text>
        <r>
          <rPr>
            <b/>
            <sz val="9"/>
            <color indexed="81"/>
            <rFont val="Tahoma"/>
            <family val="2"/>
          </rPr>
          <t>Edit only blue colour fields. All the data from this sheet will be automatically transferred to the Pilot Card Sheet.</t>
        </r>
      </text>
    </comment>
    <comment ref="AD14" authorId="0" shapeId="0" xr:uid="{00000000-0006-0000-0000-00000B000000}">
      <text>
        <r>
          <rPr>
            <b/>
            <sz val="9"/>
            <color indexed="81"/>
            <rFont val="Tahoma"/>
            <family val="2"/>
          </rPr>
          <t>Edit only blue colour fields. All the data from this sheet will be automatically transferred to the Pilot Card Sheet.</t>
        </r>
      </text>
    </comment>
    <comment ref="G16" authorId="0" shapeId="0" xr:uid="{00000000-0006-0000-0000-00000C000000}">
      <text>
        <r>
          <rPr>
            <b/>
            <sz val="9"/>
            <color indexed="81"/>
            <rFont val="Tahoma"/>
            <family val="2"/>
          </rPr>
          <t>Edit only blue colour fields. All the data from this sheet will be automatically transferred to the Pilot Card Sheet.</t>
        </r>
      </text>
    </comment>
    <comment ref="Q16" authorId="0" shapeId="0" xr:uid="{00000000-0006-0000-0000-00000D000000}">
      <text>
        <r>
          <rPr>
            <b/>
            <sz val="9"/>
            <color indexed="81"/>
            <rFont val="Tahoma"/>
            <family val="2"/>
          </rPr>
          <t>Edit only blue colour fields. All the data from this sheet will be automatically transferred to the Pilot Card Sheet.</t>
        </r>
      </text>
    </comment>
    <comment ref="AD16" authorId="0" shapeId="0" xr:uid="{00000000-0006-0000-0000-00000E000000}">
      <text>
        <r>
          <rPr>
            <b/>
            <sz val="9"/>
            <color indexed="81"/>
            <rFont val="Tahoma"/>
            <family val="2"/>
          </rPr>
          <t>Edit only blue colour fields. All the data from this sheet will be automatically transferred to the Pilot Card Sheet.</t>
        </r>
      </text>
    </comment>
    <comment ref="G18" authorId="0" shapeId="0" xr:uid="{00000000-0006-0000-0000-00000F000000}">
      <text>
        <r>
          <rPr>
            <b/>
            <sz val="9"/>
            <color indexed="81"/>
            <rFont val="Tahoma"/>
            <family val="2"/>
          </rPr>
          <t>Edit only blue colour fields. All the data from this sheet will be automatically transferred to the Pilot Card Sheet.</t>
        </r>
      </text>
    </comment>
    <comment ref="Q18" authorId="0" shapeId="0" xr:uid="{00000000-0006-0000-0000-000010000000}">
      <text>
        <r>
          <rPr>
            <b/>
            <sz val="9"/>
            <color indexed="81"/>
            <rFont val="Tahoma"/>
            <family val="2"/>
          </rPr>
          <t>Edit only blue colour fields. All the data from this sheet will be automatically transferred to the Pilot Card Sheet.</t>
        </r>
      </text>
    </comment>
    <comment ref="AD18" authorId="0" shapeId="0" xr:uid="{00000000-0006-0000-0000-000011000000}">
      <text>
        <r>
          <rPr>
            <b/>
            <sz val="9"/>
            <color indexed="81"/>
            <rFont val="Tahoma"/>
            <family val="2"/>
          </rPr>
          <t>Edit only blue colour fields. All the data from this sheet will be automatically transferred to the Pilot Card Sheet.</t>
        </r>
      </text>
    </comment>
    <comment ref="Z36" authorId="0" shapeId="0" xr:uid="{00000000-0006-0000-0000-000012000000}">
      <text>
        <r>
          <rPr>
            <b/>
            <sz val="9"/>
            <color indexed="81"/>
            <rFont val="Tahoma"/>
            <family val="2"/>
          </rPr>
          <t>GSH - SHEQ Assistant:</t>
        </r>
        <r>
          <rPr>
            <sz val="9"/>
            <color indexed="81"/>
            <rFont val="Tahoma"/>
            <family val="2"/>
          </rPr>
          <t xml:space="preserve">
</t>
        </r>
      </text>
    </comment>
  </commentList>
</comments>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2">
    <bk>
      <extLst>
        <ext xmlns:xlrd="http://schemas.microsoft.com/office/spreadsheetml/2017/richdata" uri="{3e2802c4-a4d2-4d8b-9148-e3be6c30e623}">
          <xlrd:rvb i="0"/>
        </ext>
      </extLst>
    </bk>
    <bk>
      <extLst>
        <ext xmlns:xlrd="http://schemas.microsoft.com/office/spreadsheetml/2017/richdata" uri="{3e2802c4-a4d2-4d8b-9148-e3be6c30e623}">
          <xlrd:rvb i="1"/>
        </ext>
      </extLst>
    </bk>
  </futureMetadata>
  <valueMetadata count="2">
    <bk>
      <rc t="1" v="0"/>
    </bk>
    <bk>
      <rc t="1" v="1"/>
    </bk>
  </valueMetadata>
</metadata>
</file>

<file path=xl/sharedStrings.xml><?xml version="1.0" encoding="utf-8"?>
<sst xmlns="http://schemas.openxmlformats.org/spreadsheetml/2006/main" count="445" uniqueCount="260">
  <si>
    <t>Port</t>
  </si>
  <si>
    <t>Date</t>
  </si>
  <si>
    <t>Whistle</t>
  </si>
  <si>
    <t>Engine Telegraph</t>
  </si>
  <si>
    <t>Steering Gear</t>
  </si>
  <si>
    <t>Number of Tugs</t>
  </si>
  <si>
    <t>Call Sign</t>
  </si>
  <si>
    <t>RPM</t>
  </si>
  <si>
    <t>Full Ahead to Full Astern</t>
  </si>
  <si>
    <t>PORT</t>
  </si>
  <si>
    <t>m</t>
  </si>
  <si>
    <t>Aft</t>
  </si>
  <si>
    <t>Other means of contact</t>
  </si>
  <si>
    <t>PILOT BOARDING INSTRUCTIONS</t>
  </si>
  <si>
    <t>Date/arrival time at pilot boarding station</t>
  </si>
  <si>
    <t>Embarkation side</t>
  </si>
  <si>
    <t>Approach course and speed</t>
  </si>
  <si>
    <t>Requested boarding arrangement</t>
  </si>
  <si>
    <t>BERTH AND TUG DETAILS</t>
  </si>
  <si>
    <t>Intended berth and berthing prospects</t>
  </si>
  <si>
    <t>Side alongside</t>
  </si>
  <si>
    <t>Estimated transit time to berth</t>
  </si>
  <si>
    <t>Tug rendezvous position</t>
  </si>
  <si>
    <t>Number of tugs</t>
  </si>
  <si>
    <t>Tug arrangement</t>
  </si>
  <si>
    <t>Expected currents</t>
  </si>
  <si>
    <t>Forecast weather</t>
  </si>
  <si>
    <t>Fwd</t>
  </si>
  <si>
    <t>Port / Starboard</t>
  </si>
  <si>
    <t>Port / Starboard / TBA</t>
  </si>
  <si>
    <t>Ship</t>
  </si>
  <si>
    <t>:</t>
  </si>
  <si>
    <t>Flag</t>
  </si>
  <si>
    <t>C/Sign</t>
  </si>
  <si>
    <t>DRAFT</t>
  </si>
  <si>
    <t>ANCHORS</t>
  </si>
  <si>
    <t>D FWD</t>
  </si>
  <si>
    <t>GROSS</t>
  </si>
  <si>
    <t>SHACKLES</t>
  </si>
  <si>
    <t>D AFT</t>
  </si>
  <si>
    <t>NRT</t>
  </si>
  <si>
    <t>STBD</t>
  </si>
  <si>
    <t>SDWT</t>
  </si>
  <si>
    <t>DISP</t>
  </si>
  <si>
    <t/>
  </si>
  <si>
    <t>DIMENSIONS (m)</t>
  </si>
  <si>
    <t>LOA</t>
  </si>
  <si>
    <t>Breadth</t>
  </si>
  <si>
    <t>Depth</t>
  </si>
  <si>
    <t>Air Draft</t>
  </si>
  <si>
    <t>Freeboard</t>
  </si>
  <si>
    <t>// Body Length</t>
  </si>
  <si>
    <t>(Laden)</t>
  </si>
  <si>
    <t>(Ballast)</t>
  </si>
  <si>
    <t>MAIN ENGINE</t>
  </si>
  <si>
    <t>Type</t>
  </si>
  <si>
    <t>MANOEUVRING</t>
  </si>
  <si>
    <t>SPEED</t>
  </si>
  <si>
    <t>ENGINE ORDER</t>
  </si>
  <si>
    <t>LADEN</t>
  </si>
  <si>
    <t>BALLAST</t>
  </si>
  <si>
    <t>AHEAD</t>
  </si>
  <si>
    <t>FULL</t>
  </si>
  <si>
    <t>Propeller Type</t>
  </si>
  <si>
    <t>HALF</t>
  </si>
  <si>
    <t>SLOW</t>
  </si>
  <si>
    <t>Critical RPM</t>
  </si>
  <si>
    <t>DEAD SLOW</t>
  </si>
  <si>
    <t>ASTERN</t>
  </si>
  <si>
    <t>Minimum Revolutions</t>
  </si>
  <si>
    <t>Max Consecutive Starts</t>
  </si>
  <si>
    <t>s</t>
  </si>
  <si>
    <t xml:space="preserve">Speed may vary according to prevailing weather and loading conditions </t>
  </si>
  <si>
    <t>STEERING</t>
  </si>
  <si>
    <t>MOORING</t>
  </si>
  <si>
    <t>Rudder Type</t>
  </si>
  <si>
    <t>Mooring Winches</t>
  </si>
  <si>
    <t>BHC</t>
  </si>
  <si>
    <t>T</t>
  </si>
  <si>
    <t xml:space="preserve">Max Rudder Angle </t>
  </si>
  <si>
    <t>°</t>
  </si>
  <si>
    <t>Mooring Ropes</t>
  </si>
  <si>
    <t>Hard Over to Hard Over (1 pump)</t>
  </si>
  <si>
    <t>Fairleads</t>
  </si>
  <si>
    <t>SWL</t>
  </si>
  <si>
    <t>Hard Over to Hard Over (2 pump)</t>
  </si>
  <si>
    <t>Bollards</t>
  </si>
  <si>
    <t>Forward</t>
  </si>
  <si>
    <t>Bow Thruster</t>
  </si>
  <si>
    <t>Midships</t>
  </si>
  <si>
    <t>Bulbous Bow (Y / N)</t>
  </si>
  <si>
    <t>Has the Pilot been informed where to find appropriate LSA equipment?</t>
  </si>
  <si>
    <t>Navigational Hazards</t>
  </si>
  <si>
    <t>Weather Conditions</t>
  </si>
  <si>
    <t>Reporting Required</t>
  </si>
  <si>
    <t>Berthing Arrangements</t>
  </si>
  <si>
    <t>Use of Tugs</t>
  </si>
  <si>
    <t>EQUIPMENT CHECKED AND READY</t>
  </si>
  <si>
    <t>Anchors</t>
  </si>
  <si>
    <t>Gyro</t>
  </si>
  <si>
    <t>Fixed Error</t>
  </si>
  <si>
    <t>Stbd</t>
  </si>
  <si>
    <t>GPS</t>
  </si>
  <si>
    <t>AIS</t>
  </si>
  <si>
    <t>S-Band</t>
  </si>
  <si>
    <t>ECDIS</t>
  </si>
  <si>
    <t>X-Band</t>
  </si>
  <si>
    <t>Log (Doppler)</t>
  </si>
  <si>
    <t>Rudder Indicator(s)</t>
  </si>
  <si>
    <t>RPM Indicator</t>
  </si>
  <si>
    <t>Rate of Turn Indicator</t>
  </si>
  <si>
    <t>Mooring Winches / Lines</t>
  </si>
  <si>
    <t>Equipment Defects (Y/N)</t>
  </si>
  <si>
    <t>If YES then give brief decription of defect in space provided below</t>
  </si>
  <si>
    <t>VERIFICATION BY MASTER</t>
  </si>
  <si>
    <t>Name</t>
  </si>
  <si>
    <t>Signature</t>
  </si>
  <si>
    <t>LBP</t>
  </si>
  <si>
    <t>UKC POLICY : The minimum net UKC alongside for this vessel is 1.5% of the beam which equates to</t>
  </si>
  <si>
    <t>Height</t>
  </si>
  <si>
    <t>(Top of mast to keel)</t>
  </si>
  <si>
    <t>Kts</t>
  </si>
  <si>
    <t>Squat in meters</t>
  </si>
  <si>
    <t>Confined</t>
  </si>
  <si>
    <t>Open</t>
  </si>
  <si>
    <t>SQUAT CALCULATIONS</t>
  </si>
  <si>
    <t>CB used in calculations:</t>
  </si>
  <si>
    <t>Speed</t>
  </si>
  <si>
    <t>Make</t>
  </si>
  <si>
    <t>Model</t>
  </si>
  <si>
    <t>ENC available</t>
  </si>
  <si>
    <t>Nav warnings</t>
  </si>
  <si>
    <t xml:space="preserve">Back up </t>
  </si>
  <si>
    <t>Configuration</t>
  </si>
  <si>
    <t>Maneuvering characteristics including any change in RPM associated with ULS fuel oil discussed : YES/NO/NA</t>
  </si>
  <si>
    <t xml:space="preserve">REMARKS : </t>
  </si>
  <si>
    <t>Using ULS fuel does not necessitate amendments to the pilot card for this vessel</t>
  </si>
  <si>
    <t>Main engine expected speed is not affected when using ultra low sulfur fuel oil for this vessel</t>
  </si>
  <si>
    <t xml:space="preserve">Paper Charts </t>
  </si>
  <si>
    <t xml:space="preserve">  ECDIS</t>
  </si>
  <si>
    <t>Year Built</t>
  </si>
  <si>
    <t>Year Built  :</t>
  </si>
  <si>
    <t>D MID</t>
  </si>
  <si>
    <t>1 SHACKLE =</t>
  </si>
  <si>
    <t>Max Power (KW)</t>
  </si>
  <si>
    <t>Max Power (HP)</t>
  </si>
  <si>
    <t>Astern Power (KW)</t>
  </si>
  <si>
    <t>FULL ASTERN POWER</t>
  </si>
  <si>
    <t>Minimum Steering Speed</t>
  </si>
  <si>
    <t>KTS</t>
  </si>
  <si>
    <t xml:space="preserve"> Minimum Steering Speed</t>
  </si>
  <si>
    <t>Magnetic compass</t>
  </si>
  <si>
    <t>Echo Sounder</t>
  </si>
  <si>
    <t>Navigation Lights</t>
  </si>
  <si>
    <t>Radar/ARPA</t>
  </si>
  <si>
    <t>No of steering gear units in use</t>
  </si>
  <si>
    <t>(Cleared away)</t>
  </si>
  <si>
    <t>Direction of turn</t>
  </si>
  <si>
    <t>VHF &amp; Walkie Talkie</t>
  </si>
  <si>
    <t>Tidal information (Heights and Times)</t>
  </si>
  <si>
    <t>ADDITIONAL SHIP'S CONTACT INFORMATION</t>
  </si>
  <si>
    <t>Telephone:</t>
  </si>
  <si>
    <t>Email:</t>
  </si>
  <si>
    <t>SHIP IDENTITY</t>
  </si>
  <si>
    <t>Cargo</t>
  </si>
  <si>
    <t>Ship Type</t>
  </si>
  <si>
    <t>Last Port</t>
  </si>
  <si>
    <t>Agent</t>
  </si>
  <si>
    <t>Power KW</t>
  </si>
  <si>
    <t xml:space="preserve">0 - Max </t>
  </si>
  <si>
    <t>Rudder Angle for Neutral Effects:</t>
  </si>
  <si>
    <t>IMO No.</t>
  </si>
  <si>
    <t>Time/Position pilot will board</t>
  </si>
  <si>
    <t>Total bollard pull</t>
  </si>
  <si>
    <t>*Arrival/Departure/Shifting:-</t>
  </si>
  <si>
    <t>Water density in channel (advised / actual):</t>
  </si>
  <si>
    <t>Water density at berth (advised / actual):</t>
  </si>
  <si>
    <t>Minimum expected UKC during pilotage:</t>
  </si>
  <si>
    <t>Minimum expected UKC alongside:</t>
  </si>
  <si>
    <t>NOTE: UKC Calculations form a part of this information exchange. Actual UKC calculations to be filed with passage plan.</t>
  </si>
  <si>
    <t>Water density obtained and verified (where possible) (*agent/pilot/port authorities/terminal/sailing directions/charts)?</t>
  </si>
  <si>
    <t>NOTE: Minimum density to be used for all calculations!</t>
  </si>
  <si>
    <t xml:space="preserve">  UKC</t>
  </si>
  <si>
    <t>Indicate Primary Means of Navigation:</t>
  </si>
  <si>
    <t>Tugs to push at the designated push points marked on the ship's side.
During Tug assistance the SWL on ship's bitts &amp; leads is not to be exceeded.</t>
  </si>
  <si>
    <t>MBL</t>
  </si>
  <si>
    <t>Bitts</t>
  </si>
  <si>
    <t>UKC POLICY : The minimum net UKC alongside for this vessel is 1.5% of the beam which equates to:</t>
  </si>
  <si>
    <t>Any significant differences between the various draft readings have been investigated?:</t>
  </si>
  <si>
    <t>Visual draft checked (where possible) prior *arrival/departure/shifting?:</t>
  </si>
  <si>
    <t>Draft from remote gauges &amp; loading computer checked prior *arrival/departure/shifting?:</t>
  </si>
  <si>
    <t>* Delete as appropriate.</t>
  </si>
  <si>
    <t>Water density</t>
  </si>
  <si>
    <t>S-/VDR</t>
  </si>
  <si>
    <t>UNDER KEEL CLEARANCE / SQUAT</t>
  </si>
  <si>
    <t>How many pilots will board the vessel?:</t>
  </si>
  <si>
    <t>If more than one then each pilot's role and responsibility, including duty periods is understood by the bridge team:</t>
  </si>
  <si>
    <t>RECEIPT BY PILOT/S</t>
  </si>
  <si>
    <t>Other important details:</t>
  </si>
  <si>
    <t>MASTER/PILOT INFORMATION EXCHANGE - A1</t>
  </si>
  <si>
    <t>*Dock-/fresh water allowance applied to UKC calculations?:</t>
  </si>
  <si>
    <t>t/m3</t>
  </si>
  <si>
    <t>Following UKC corrected for FW/DW allowance if any</t>
  </si>
  <si>
    <t>(If pilot proposes a new route or intends to deviate from the plotted route, then the final agreed route to be plotted on both ECDIS by OOW or by 2NO who may be called on bridge for this purpose)</t>
  </si>
  <si>
    <t>DATA AND CALCULATION SHEET</t>
  </si>
  <si>
    <t>PILOT CARD (A2)</t>
  </si>
  <si>
    <r>
      <t xml:space="preserve">SAFETY, HEALTH, ENVIRONMENT AND QUALITY MANAGEMENT SYSTEM
</t>
    </r>
    <r>
      <rPr>
        <b/>
        <sz val="10"/>
        <color theme="1"/>
        <rFont val="Arial"/>
        <family val="2"/>
      </rPr>
      <t xml:space="preserve">PILOT CARD
</t>
    </r>
    <r>
      <rPr>
        <sz val="10"/>
        <color theme="1"/>
        <rFont val="Arial"/>
        <family val="2"/>
      </rPr>
      <t>STANDARD FORMS</t>
    </r>
  </si>
  <si>
    <t xml:space="preserve">Mooring boat:                          Heaving lines:      </t>
  </si>
  <si>
    <t>Attach template showing mooring lines, leads and sequence of sending same.</t>
  </si>
  <si>
    <t>Mooring lines to be sent ashore using:</t>
  </si>
  <si>
    <t>MOORING EQUIPMENT/FITTINGS</t>
  </si>
  <si>
    <t>(Refer also attached template)</t>
  </si>
  <si>
    <r>
      <t>Calculated C</t>
    </r>
    <r>
      <rPr>
        <b/>
        <vertAlign val="subscript"/>
        <sz val="10"/>
        <color theme="1"/>
        <rFont val="Arial"/>
        <family val="2"/>
      </rPr>
      <t>B</t>
    </r>
    <r>
      <rPr>
        <b/>
        <sz val="10"/>
        <color theme="1"/>
        <rFont val="Arial"/>
        <family val="2"/>
      </rPr>
      <t xml:space="preserve"> =</t>
    </r>
  </si>
  <si>
    <r>
      <t>Hydrostatic tables C</t>
    </r>
    <r>
      <rPr>
        <b/>
        <vertAlign val="subscript"/>
        <sz val="10"/>
        <color theme="1"/>
        <rFont val="Arial"/>
        <family val="2"/>
      </rPr>
      <t>B</t>
    </r>
    <r>
      <rPr>
        <b/>
        <sz val="10"/>
        <color theme="1"/>
        <rFont val="Arial"/>
        <family val="2"/>
      </rPr>
      <t>=</t>
    </r>
  </si>
  <si>
    <t>% of full ahead power</t>
  </si>
  <si>
    <r>
      <rPr>
        <b/>
        <sz val="10"/>
        <color theme="1"/>
        <rFont val="Arial"/>
        <family val="2"/>
      </rPr>
      <t>LOCAL WEATHER AND SEA CONDITIONS</t>
    </r>
    <r>
      <rPr>
        <sz val="10"/>
        <color theme="1"/>
        <rFont val="Arial"/>
        <family val="2"/>
      </rPr>
      <t xml:space="preserve"> (At the Pilot boarding station and at Berth)</t>
    </r>
  </si>
  <si>
    <r>
      <rPr>
        <b/>
        <sz val="10"/>
        <color theme="1"/>
        <rFont val="Arial"/>
        <family val="2"/>
      </rPr>
      <t>REGULATIONS</t>
    </r>
    <r>
      <rPr>
        <sz val="10"/>
        <color theme="1"/>
        <rFont val="Arial"/>
        <family val="2"/>
      </rPr>
      <t xml:space="preserve"> (VTS Reporting, Anchor/Look-out attendance, Maximum Allowable Draught)</t>
    </r>
  </si>
  <si>
    <r>
      <t xml:space="preserve">Page 1 of 2
</t>
    </r>
    <r>
      <rPr>
        <b/>
        <sz val="10"/>
        <color theme="1"/>
        <rFont val="Arial"/>
        <family val="2"/>
      </rPr>
      <t>Please Turn Over</t>
    </r>
  </si>
  <si>
    <t>KTM</t>
  </si>
  <si>
    <t>EPL Max. Limited Power (KW)</t>
  </si>
  <si>
    <t>Time limit astern</t>
  </si>
  <si>
    <t xml:space="preserve">Max. approach speed at 5 cables to berth                  Knots (considering wind, current, displacement, draft, UKC etc) </t>
  </si>
  <si>
    <t>Max. speed while approaching berth                          Knots</t>
  </si>
  <si>
    <t>Max. berthing athwartship/lateral speed                     Knots  (considering tugs assistance, fenders etc)</t>
  </si>
  <si>
    <r>
      <rPr>
        <b/>
        <sz val="10"/>
        <color theme="1"/>
        <rFont val="Arial"/>
        <family val="2"/>
      </rPr>
      <t>DETAILS OF THE PILOTAGE and BERTHING PLAN</t>
    </r>
    <r>
      <rPr>
        <sz val="10"/>
        <color theme="1"/>
        <rFont val="Arial"/>
        <family val="2"/>
      </rPr>
      <t xml:space="preserve"> including abort points and emergency plans</t>
    </r>
  </si>
  <si>
    <t xml:space="preserve">Vessel fitted with EPL (Y/N) </t>
  </si>
  <si>
    <t xml:space="preserve">Does EPL affect original engine manoeuvering orders (Y/N/NA) </t>
  </si>
  <si>
    <t>Max. RPM with EPL activated</t>
  </si>
  <si>
    <t>MASTER / PILOT EXCHANGE (Working Language: ENGLISH)</t>
  </si>
  <si>
    <t>with the pilot:</t>
  </si>
  <si>
    <t xml:space="preserve">Has the following been discussed </t>
  </si>
  <si>
    <t>Pilots intentions and operational factors discussed as soon as practicable after pilot boarding</t>
  </si>
  <si>
    <t>Pilotage plan and the circumstances when deviation from the  plan may be required discussed</t>
  </si>
  <si>
    <t>Any amendments to the plan agreed and changes in individual bridge team responsibilities made</t>
  </si>
  <si>
    <t xml:space="preserve"> before pilotage </t>
  </si>
  <si>
    <r>
      <rPr>
        <b/>
        <sz val="10"/>
        <color theme="1"/>
        <rFont val="Arial"/>
        <family val="2"/>
      </rPr>
      <t>OTHER IMPORTANT DETAILS (</t>
    </r>
    <r>
      <rPr>
        <sz val="10"/>
        <color theme="1"/>
        <rFont val="Arial"/>
        <family val="2"/>
      </rPr>
      <t>including update on trafic conditions, Navigation Hazards, Ship Movements, Berthing</t>
    </r>
  </si>
  <si>
    <t xml:space="preserve"> Restrictions, Any unusual ship handling characteristics and machinery, navigational</t>
  </si>
  <si>
    <t xml:space="preserve"> equipment and crew limitations that may affect the safe conduct of pilotage / berthing)</t>
  </si>
  <si>
    <t>Form : 1.5.2A
Date : 22-Jan-25
Rev No : 10.3
Appr By : BMM</t>
  </si>
  <si>
    <t>IVS THANDA</t>
  </si>
  <si>
    <t>SINGAPORE</t>
  </si>
  <si>
    <t>9V2740</t>
  </si>
  <si>
    <t>RIGHT HAND</t>
  </si>
  <si>
    <t>MITSUBISHI-KOBE</t>
  </si>
  <si>
    <t>6250</t>
  </si>
  <si>
    <t>N</t>
  </si>
  <si>
    <t>N/A</t>
  </si>
  <si>
    <t>FIXED</t>
  </si>
  <si>
    <t>58-70</t>
  </si>
  <si>
    <t>Double plate balanced</t>
  </si>
  <si>
    <t>Y</t>
  </si>
  <si>
    <t>General Cargo</t>
  </si>
  <si>
    <t>VSAT(Master): +65 31585225</t>
  </si>
  <si>
    <t>ivsthanda.master@grindrodfleet.com</t>
  </si>
  <si>
    <t>Vsat (Bridge): +65 31585226 / FBB: +870 773 930644</t>
  </si>
  <si>
    <t>Capt. Godfrey G. Gimotea</t>
  </si>
  <si>
    <t>Marsden Point, New Zealand</t>
  </si>
  <si>
    <t xml:space="preserve">Ferguson Marine </t>
  </si>
  <si>
    <t>NIL</t>
  </si>
  <si>
    <t>Tauranga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</si>
</sst>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000"/>
    <numFmt numFmtId="168" formatCode="#,##0.0"/>
  </numFmts>
  <fonts count="28" x14ac:knownFonts="1">
    <font>
      <sz val="10"/>
      <name val="Arial"/>
    </font>
    <font>
      <sz val="11"/>
      <color theme="1"/>
      <name val="Calibri"/>
      <family val="2"/>
      <scheme val="minor"/>
    </font>
    <font>
      <sz val="10"/>
      <name val="Arial"/>
      <family val="2"/>
    </font>
    <font>
      <sz val="8"/>
      <name val="Arial"/>
      <family val="2"/>
    </font>
    <font>
      <b/>
      <sz val="8"/>
      <color indexed="81"/>
      <name val="Tahoma"/>
      <family val="2"/>
    </font>
    <font>
      <sz val="9"/>
      <color indexed="81"/>
      <name val="Tahoma"/>
      <family val="2"/>
    </font>
    <font>
      <b/>
      <sz val="9"/>
      <color indexed="81"/>
      <name val="Tahoma"/>
      <family val="2"/>
    </font>
    <font>
      <sz val="10"/>
      <color theme="1"/>
      <name val="Arial"/>
      <family val="2"/>
    </font>
    <font>
      <sz val="11"/>
      <color theme="1"/>
      <name val="Calibri"/>
      <family val="2"/>
      <scheme val="minor"/>
    </font>
    <font>
      <b/>
      <sz val="10"/>
      <color theme="1"/>
      <name val="Arial"/>
      <family val="2"/>
    </font>
    <font>
      <sz val="10"/>
      <color theme="1"/>
      <name val="Arial"/>
      <family val="2"/>
    </font>
    <font>
      <b/>
      <sz val="18"/>
      <color theme="1"/>
      <name val="Arial"/>
      <family val="2"/>
    </font>
    <font>
      <b/>
      <sz val="12"/>
      <color theme="1"/>
      <name val="Arial"/>
      <family val="2"/>
    </font>
    <font>
      <sz val="12"/>
      <color theme="1"/>
      <name val="Arial"/>
      <family val="2"/>
    </font>
    <font>
      <sz val="14"/>
      <color theme="1"/>
      <name val="Arial"/>
      <family val="2"/>
    </font>
    <font>
      <b/>
      <sz val="14"/>
      <color theme="1"/>
      <name val="Arial"/>
      <family val="2"/>
    </font>
    <font>
      <b/>
      <vertAlign val="subscript"/>
      <sz val="10"/>
      <color theme="1"/>
      <name val="Arial"/>
      <family val="2"/>
    </font>
    <font>
      <b/>
      <sz val="11"/>
      <color theme="1"/>
      <name val="Arial"/>
      <family val="2"/>
    </font>
    <font>
      <sz val="8"/>
      <color theme="1"/>
      <name val="Arial"/>
      <family val="2"/>
    </font>
    <font>
      <sz val="9"/>
      <color theme="1"/>
      <name val="Arial"/>
      <family val="2"/>
    </font>
    <font>
      <u/>
      <sz val="12"/>
      <color theme="1"/>
      <name val="Arial"/>
      <family val="2"/>
    </font>
    <font>
      <b/>
      <sz val="8"/>
      <color theme="1"/>
      <name val="Arial"/>
      <family val="2"/>
    </font>
    <font>
      <sz val="11"/>
      <color theme="1"/>
      <name val="Arial"/>
      <family val="2"/>
    </font>
    <font>
      <sz val="10.5"/>
      <color theme="1"/>
      <name val="Arial"/>
      <family val="2"/>
    </font>
    <font>
      <sz val="12"/>
      <color theme="1"/>
      <name val="Calibri"/>
      <family val="2"/>
    </font>
    <font>
      <b/>
      <i/>
      <u/>
      <sz val="12"/>
      <color theme="1"/>
      <name val="Arial"/>
      <family val="2"/>
    </font>
    <font>
      <b/>
      <sz val="16"/>
      <color theme="1"/>
      <name val="Arial"/>
      <family val="2"/>
    </font>
    <font>
      <sz val="12"/>
      <name val="Arial"/>
      <family val="2"/>
    </font>
  </fonts>
  <fills count="2">
    <fill>
      <patternFill patternType="none"/>
    </fill>
    <fill>
      <patternFill patternType="gray125"/>
    </fill>
  </fills>
  <borders count="62">
    <border>
      <left/>
      <right/>
      <top/>
      <bottom/>
      <diagonal/>
    </border>
    <border>
      <left/>
      <right/>
      <top style="thin">
        <color auto="1"/>
      </top>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auto="1"/>
      </left>
      <right/>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thin">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right style="double">
        <color indexed="64"/>
      </right>
      <top style="double">
        <color indexed="64"/>
      </top>
      <bottom style="double">
        <color indexed="64"/>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2" fillId="0" borderId="0"/>
    <xf numFmtId="0" fontId="8" fillId="0" borderId="0"/>
    <xf numFmtId="0" fontId="2" fillId="0" borderId="0"/>
  </cellStyleXfs>
  <cellXfs count="458">
    <xf numFmtId="0" fontId="0" fillId="0" borderId="0" xfId="0"/>
    <xf numFmtId="0" fontId="7" fillId="0" borderId="0" xfId="2" applyFont="1" applyAlignment="1">
      <alignment horizontal="left" vertical="center" wrapText="1"/>
    </xf>
    <xf numFmtId="0" fontId="7" fillId="0" borderId="0" xfId="2" applyFont="1" applyAlignment="1">
      <alignment horizontal="center" vertical="center"/>
    </xf>
    <xf numFmtId="0" fontId="7" fillId="0" borderId="0" xfId="2" applyFont="1" applyAlignment="1">
      <alignment horizontal="center" vertical="center" wrapText="1"/>
    </xf>
    <xf numFmtId="0" fontId="10" fillId="0" borderId="0" xfId="0" applyFont="1"/>
    <xf numFmtId="0" fontId="10" fillId="0" borderId="0" xfId="0" applyFont="1" applyProtection="1">
      <protection locked="0"/>
    </xf>
    <xf numFmtId="0" fontId="11" fillId="0" borderId="24" xfId="0" applyFont="1" applyBorder="1" applyAlignment="1">
      <alignment horizontal="center" vertical="center"/>
    </xf>
    <xf numFmtId="0" fontId="12" fillId="0" borderId="24" xfId="0" applyFont="1" applyBorder="1" applyAlignment="1">
      <alignment horizontal="center" vertical="center"/>
    </xf>
    <xf numFmtId="0" fontId="13" fillId="0" borderId="24" xfId="0" applyFont="1" applyBorder="1" applyAlignment="1">
      <alignment horizontal="center" vertical="center"/>
    </xf>
    <xf numFmtId="0" fontId="14" fillId="0" borderId="11" xfId="0" applyFont="1" applyBorder="1" applyAlignment="1">
      <alignment horizontal="center" vertical="center"/>
    </xf>
    <xf numFmtId="0" fontId="12" fillId="0" borderId="0" xfId="0" applyFont="1"/>
    <xf numFmtId="0" fontId="15" fillId="0" borderId="14" xfId="0" applyFont="1" applyBorder="1"/>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5" fillId="0" borderId="12" xfId="0" applyFont="1" applyBorder="1"/>
    <xf numFmtId="0" fontId="10" fillId="0" borderId="14" xfId="0" applyFont="1" applyBorder="1"/>
    <xf numFmtId="0" fontId="13" fillId="0" borderId="0" xfId="0" applyFont="1" applyAlignment="1">
      <alignment horizontal="center" vertical="center"/>
    </xf>
    <xf numFmtId="0" fontId="10" fillId="0" borderId="12" xfId="0" applyFont="1" applyBorder="1"/>
    <xf numFmtId="15" fontId="13" fillId="0" borderId="0" xfId="0" applyNumberFormat="1" applyFont="1" applyAlignment="1">
      <alignment vertical="center"/>
    </xf>
    <xf numFmtId="0" fontId="14" fillId="0" borderId="0" xfId="0" applyFont="1" applyAlignment="1">
      <alignment vertical="center"/>
    </xf>
    <xf numFmtId="0" fontId="9" fillId="0" borderId="0" xfId="0" applyFont="1" applyAlignment="1">
      <alignment horizontal="right"/>
    </xf>
    <xf numFmtId="166" fontId="9" fillId="0" borderId="0" xfId="0" applyNumberFormat="1" applyFont="1"/>
    <xf numFmtId="0" fontId="10" fillId="0" borderId="15" xfId="0" applyFont="1" applyBorder="1"/>
    <xf numFmtId="2" fontId="7" fillId="0" borderId="4" xfId="0" applyNumberFormat="1" applyFont="1" applyBorder="1" applyAlignment="1">
      <alignment vertical="center"/>
    </xf>
    <xf numFmtId="0" fontId="9" fillId="0" borderId="4" xfId="0" applyFont="1" applyBorder="1" applyAlignment="1">
      <alignment vertical="center"/>
    </xf>
    <xf numFmtId="0" fontId="17" fillId="0" borderId="4" xfId="0" applyFont="1" applyBorder="1" applyAlignment="1">
      <alignment vertical="center"/>
    </xf>
    <xf numFmtId="0" fontId="10" fillId="0" borderId="16" xfId="0" applyFont="1" applyBorder="1"/>
    <xf numFmtId="166" fontId="9" fillId="0" borderId="33" xfId="0" applyNumberFormat="1" applyFont="1" applyBorder="1" applyAlignment="1" applyProtection="1">
      <alignment horizontal="right"/>
      <protection locked="0"/>
    </xf>
    <xf numFmtId="0" fontId="13" fillId="0" borderId="14" xfId="0" applyFont="1" applyBorder="1"/>
    <xf numFmtId="0" fontId="12" fillId="0" borderId="0" xfId="0" applyFont="1" applyAlignment="1">
      <alignment horizontal="center" vertical="center"/>
    </xf>
    <xf numFmtId="0" fontId="12" fillId="0" borderId="5" xfId="0" applyFont="1" applyBorder="1" applyAlignment="1">
      <alignment horizontal="center" vertical="center"/>
    </xf>
    <xf numFmtId="0" fontId="13" fillId="0" borderId="12" xfId="0" applyFont="1" applyBorder="1"/>
    <xf numFmtId="0" fontId="13" fillId="0" borderId="5" xfId="0" applyFont="1" applyBorder="1" applyAlignment="1">
      <alignment horizontal="left" vertical="center"/>
    </xf>
    <xf numFmtId="0" fontId="13" fillId="0" borderId="14" xfId="0" applyFont="1" applyBorder="1" applyAlignment="1">
      <alignment horizontal="center" vertical="center"/>
    </xf>
    <xf numFmtId="165" fontId="13" fillId="0" borderId="0" xfId="0" applyNumberFormat="1" applyFont="1" applyAlignment="1">
      <alignment vertical="center"/>
    </xf>
    <xf numFmtId="3" fontId="13" fillId="0" borderId="0" xfId="0" applyNumberFormat="1" applyFont="1" applyAlignment="1">
      <alignment vertical="center"/>
    </xf>
    <xf numFmtId="3" fontId="13" fillId="0" borderId="5" xfId="0" applyNumberFormat="1" applyFont="1" applyBorder="1" applyAlignment="1">
      <alignment vertical="center"/>
    </xf>
    <xf numFmtId="0" fontId="13" fillId="0" borderId="12" xfId="0" applyFont="1" applyBorder="1" applyAlignment="1">
      <alignment horizontal="center" vertical="center"/>
    </xf>
    <xf numFmtId="2" fontId="13" fillId="0" borderId="0" xfId="0" applyNumberFormat="1" applyFont="1" applyAlignment="1">
      <alignment horizontal="left" vertical="center"/>
    </xf>
    <xf numFmtId="2" fontId="13" fillId="0" borderId="5" xfId="0" applyNumberFormat="1" applyFont="1" applyBorder="1" applyAlignment="1">
      <alignment horizontal="left" vertical="center"/>
    </xf>
    <xf numFmtId="1" fontId="13" fillId="0" borderId="0" xfId="0" applyNumberFormat="1" applyFont="1" applyAlignment="1">
      <alignment vertical="center"/>
    </xf>
    <xf numFmtId="167" fontId="9" fillId="0" borderId="0" xfId="0" applyNumberFormat="1" applyFont="1"/>
    <xf numFmtId="0" fontId="9" fillId="0" borderId="0" xfId="0" applyFont="1" applyAlignment="1">
      <alignment horizontal="center"/>
    </xf>
    <xf numFmtId="10" fontId="13" fillId="0" borderId="0" xfId="0" applyNumberFormat="1" applyFont="1" applyAlignment="1">
      <alignment horizontal="left" vertical="center"/>
    </xf>
    <xf numFmtId="0" fontId="13" fillId="0" borderId="17" xfId="0" applyFont="1" applyBorder="1"/>
    <xf numFmtId="0" fontId="13" fillId="0" borderId="1" xfId="0" applyFont="1" applyBorder="1" applyAlignment="1">
      <alignment horizontal="left" vertical="center"/>
    </xf>
    <xf numFmtId="2" fontId="13" fillId="0" borderId="1" xfId="0" applyNumberFormat="1" applyFont="1" applyBorder="1" applyAlignment="1">
      <alignment horizontal="left" vertical="center"/>
    </xf>
    <xf numFmtId="10" fontId="13" fillId="0" borderId="1" xfId="0" applyNumberFormat="1" applyFont="1" applyBorder="1" applyAlignment="1">
      <alignment horizontal="left" vertical="center"/>
    </xf>
    <xf numFmtId="0" fontId="13" fillId="0" borderId="18" xfId="0" applyFont="1" applyBorder="1"/>
    <xf numFmtId="2" fontId="7" fillId="0" borderId="26" xfId="0" applyNumberFormat="1" applyFont="1" applyBorder="1"/>
    <xf numFmtId="2" fontId="7" fillId="0" borderId="27" xfId="0" applyNumberFormat="1" applyFont="1" applyBorder="1"/>
    <xf numFmtId="0" fontId="13" fillId="0" borderId="0" xfId="0" quotePrefix="1" applyFont="1" applyAlignment="1">
      <alignment horizontal="left" vertical="center"/>
    </xf>
    <xf numFmtId="1" fontId="13" fillId="0" borderId="0" xfId="0" applyNumberFormat="1" applyFont="1" applyAlignment="1">
      <alignment horizontal="left" vertical="center"/>
    </xf>
    <xf numFmtId="2" fontId="13" fillId="0" borderId="0" xfId="0" applyNumberFormat="1" applyFont="1" applyAlignment="1">
      <alignment vertical="center"/>
    </xf>
    <xf numFmtId="0" fontId="7" fillId="0" borderId="28" xfId="0" applyFont="1" applyBorder="1" applyAlignment="1">
      <alignment horizontal="center"/>
    </xf>
    <xf numFmtId="2" fontId="7" fillId="0" borderId="10" xfId="0" applyNumberFormat="1" applyFont="1" applyBorder="1"/>
    <xf numFmtId="2" fontId="7" fillId="0" borderId="29" xfId="0" applyNumberFormat="1" applyFont="1" applyBorder="1"/>
    <xf numFmtId="2" fontId="13" fillId="0" borderId="0" xfId="0" applyNumberFormat="1" applyFont="1" applyAlignment="1">
      <alignment horizontal="center" vertical="center"/>
    </xf>
    <xf numFmtId="0" fontId="13" fillId="0" borderId="19" xfId="0" applyFont="1" applyBorder="1"/>
    <xf numFmtId="0" fontId="13" fillId="0" borderId="2" xfId="0" quotePrefix="1" applyFont="1" applyBorder="1" applyAlignment="1">
      <alignment horizontal="left" vertical="center"/>
    </xf>
    <xf numFmtId="0" fontId="13" fillId="0" borderId="2" xfId="0" applyFont="1" applyBorder="1" applyAlignment="1">
      <alignment horizontal="left" vertical="center"/>
    </xf>
    <xf numFmtId="1" fontId="13" fillId="0" borderId="2" xfId="0" applyNumberFormat="1" applyFont="1" applyBorder="1" applyAlignment="1">
      <alignment horizontal="left" vertical="center"/>
    </xf>
    <xf numFmtId="2" fontId="13" fillId="0" borderId="2" xfId="0" applyNumberFormat="1" applyFont="1" applyBorder="1" applyAlignment="1">
      <alignment horizontal="left" vertical="center"/>
    </xf>
    <xf numFmtId="0" fontId="13" fillId="0" borderId="20" xfId="0" applyFont="1" applyBorder="1"/>
    <xf numFmtId="0" fontId="13" fillId="0" borderId="0" xfId="0" applyFont="1" applyAlignment="1">
      <alignment textRotation="90"/>
    </xf>
    <xf numFmtId="0" fontId="13" fillId="0" borderId="0" xfId="0" applyFont="1" applyAlignment="1">
      <alignment vertical="center" textRotation="90"/>
    </xf>
    <xf numFmtId="2" fontId="13" fillId="0" borderId="0" xfId="0" applyNumberFormat="1" applyFont="1" applyAlignment="1">
      <alignment vertical="center" textRotation="90"/>
    </xf>
    <xf numFmtId="165" fontId="13" fillId="0" borderId="0" xfId="0" applyNumberFormat="1" applyFont="1" applyAlignment="1">
      <alignment horizontal="left" vertical="center"/>
    </xf>
    <xf numFmtId="0" fontId="7" fillId="0" borderId="0" xfId="0" applyFont="1" applyAlignment="1">
      <alignment horizontal="center"/>
    </xf>
    <xf numFmtId="2" fontId="7" fillId="0" borderId="0" xfId="0" applyNumberFormat="1" applyFont="1"/>
    <xf numFmtId="2" fontId="7" fillId="0" borderId="0" xfId="0" applyNumberFormat="1" applyFont="1" applyAlignment="1">
      <alignment horizontal="right"/>
    </xf>
    <xf numFmtId="0" fontId="18" fillId="0" borderId="0" xfId="0" applyFont="1" applyAlignment="1">
      <alignment horizontal="center"/>
    </xf>
    <xf numFmtId="0" fontId="19" fillId="0" borderId="0" xfId="0" applyFont="1" applyAlignment="1">
      <alignment horizontal="center"/>
    </xf>
    <xf numFmtId="0" fontId="9" fillId="0" borderId="0" xfId="0" applyFont="1"/>
    <xf numFmtId="0" fontId="13" fillId="0" borderId="2" xfId="0" applyFont="1" applyBorder="1" applyAlignment="1">
      <alignment vertical="center"/>
    </xf>
    <xf numFmtId="0" fontId="20" fillId="0" borderId="20" xfId="0" applyFont="1" applyBorder="1"/>
    <xf numFmtId="0" fontId="13" fillId="0" borderId="1" xfId="0" applyFont="1" applyBorder="1" applyAlignment="1">
      <alignment vertical="center"/>
    </xf>
    <xf numFmtId="0" fontId="18" fillId="0" borderId="0" xfId="0" applyFont="1" applyAlignment="1">
      <alignment horizontal="left" vertical="center"/>
    </xf>
    <xf numFmtId="0" fontId="21" fillId="0" borderId="0" xfId="0" applyFont="1" applyAlignment="1">
      <alignment horizontal="left" vertical="center"/>
    </xf>
    <xf numFmtId="0" fontId="12" fillId="0" borderId="12" xfId="0" applyFont="1" applyBorder="1"/>
    <xf numFmtId="165" fontId="10" fillId="0" borderId="0" xfId="0" applyNumberFormat="1" applyFont="1" applyAlignment="1">
      <alignment horizontal="left" vertical="center"/>
    </xf>
    <xf numFmtId="165" fontId="13" fillId="0" borderId="7" xfId="0" applyNumberFormat="1" applyFont="1" applyBorder="1" applyAlignment="1">
      <alignment horizontal="left" vertical="center"/>
    </xf>
    <xf numFmtId="165" fontId="10" fillId="0" borderId="8" xfId="0" applyNumberFormat="1" applyFont="1" applyBorder="1" applyAlignment="1">
      <alignment horizontal="left" vertical="center"/>
    </xf>
    <xf numFmtId="165" fontId="13" fillId="0" borderId="8" xfId="0" applyNumberFormat="1" applyFont="1" applyBorder="1" applyAlignment="1">
      <alignment horizontal="left" vertical="center"/>
    </xf>
    <xf numFmtId="0" fontId="13" fillId="0" borderId="8" xfId="0" applyFont="1" applyBorder="1" applyAlignment="1">
      <alignment horizontal="left" vertical="center"/>
    </xf>
    <xf numFmtId="0" fontId="13" fillId="0" borderId="3" xfId="0" applyFont="1" applyBorder="1" applyAlignment="1">
      <alignment horizontal="left" vertical="center"/>
    </xf>
    <xf numFmtId="0" fontId="10" fillId="0" borderId="0" xfId="0" applyFont="1" applyAlignment="1">
      <alignment horizontal="left" vertical="center"/>
    </xf>
    <xf numFmtId="0" fontId="13" fillId="0" borderId="3" xfId="0" applyFont="1" applyBorder="1" applyAlignment="1">
      <alignment vertical="center"/>
    </xf>
    <xf numFmtId="0" fontId="13" fillId="0" borderId="9" xfId="0" applyFont="1" applyBorder="1" applyAlignment="1">
      <alignment horizontal="left" vertical="center"/>
    </xf>
    <xf numFmtId="165" fontId="10" fillId="0" borderId="2" xfId="0" applyNumberFormat="1" applyFont="1" applyBorder="1" applyAlignment="1">
      <alignment horizontal="left" vertical="center"/>
    </xf>
    <xf numFmtId="165" fontId="13" fillId="0" borderId="2" xfId="0" applyNumberFormat="1"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13" fillId="0" borderId="0" xfId="0" applyFont="1"/>
    <xf numFmtId="0" fontId="24"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vertical="center" wrapText="1"/>
    </xf>
    <xf numFmtId="0" fontId="13" fillId="0" borderId="21" xfId="0" applyFont="1" applyBorder="1"/>
    <xf numFmtId="0" fontId="13" fillId="0" borderId="22" xfId="0" applyFont="1" applyBorder="1" applyAlignment="1">
      <alignment horizontal="left" vertical="center"/>
    </xf>
    <xf numFmtId="0" fontId="13" fillId="0" borderId="25" xfId="0" applyFont="1" applyBorder="1" applyAlignment="1">
      <alignment horizontal="left" vertical="center"/>
    </xf>
    <xf numFmtId="0" fontId="13" fillId="0" borderId="22" xfId="0" applyFont="1" applyBorder="1" applyAlignment="1">
      <alignment vertical="center" wrapText="1"/>
    </xf>
    <xf numFmtId="0" fontId="13" fillId="0" borderId="13" xfId="0" applyFont="1" applyBorder="1"/>
    <xf numFmtId="0" fontId="13" fillId="0" borderId="0" xfId="0" applyFont="1" applyProtection="1">
      <protection locked="0"/>
    </xf>
    <xf numFmtId="0" fontId="15" fillId="0" borderId="14" xfId="0" applyFont="1" applyBorder="1" applyAlignment="1">
      <alignment vertical="center"/>
    </xf>
    <xf numFmtId="0" fontId="15" fillId="0" borderId="0" xfId="0" applyFont="1" applyAlignment="1">
      <alignment vertical="center"/>
    </xf>
    <xf numFmtId="0" fontId="15" fillId="0" borderId="12" xfId="0" applyFont="1" applyBorder="1" applyAlignment="1">
      <alignment vertical="center"/>
    </xf>
    <xf numFmtId="0" fontId="25" fillId="0" borderId="0" xfId="0" applyFont="1"/>
    <xf numFmtId="0" fontId="13" fillId="0" borderId="0" xfId="0" applyFont="1" applyAlignment="1">
      <alignment horizontal="left"/>
    </xf>
    <xf numFmtId="0" fontId="13" fillId="0" borderId="0" xfId="0" applyFont="1" applyAlignment="1">
      <alignment horizontal="center"/>
    </xf>
    <xf numFmtId="0" fontId="26" fillId="0" borderId="0" xfId="0" applyFont="1" applyAlignment="1">
      <alignment horizontal="center" vertical="center"/>
    </xf>
    <xf numFmtId="0" fontId="17" fillId="0" borderId="0" xfId="0" applyFont="1" applyAlignment="1">
      <alignment wrapText="1"/>
    </xf>
    <xf numFmtId="15" fontId="13" fillId="0" borderId="0" xfId="0" applyNumberFormat="1" applyFont="1" applyAlignment="1">
      <alignment horizontal="center"/>
    </xf>
    <xf numFmtId="0" fontId="10" fillId="0" borderId="14" xfId="0" applyFont="1" applyBorder="1" applyProtection="1">
      <protection locked="0"/>
    </xf>
    <xf numFmtId="0" fontId="13" fillId="0" borderId="12" xfId="0" applyFont="1" applyBorder="1" applyProtection="1">
      <protection locked="0"/>
    </xf>
    <xf numFmtId="0" fontId="10" fillId="0" borderId="21" xfId="0" applyFont="1" applyBorder="1" applyProtection="1">
      <protection locked="0"/>
    </xf>
    <xf numFmtId="0" fontId="13" fillId="0" borderId="22" xfId="0" applyFont="1" applyBorder="1" applyProtection="1">
      <protection locked="0"/>
    </xf>
    <xf numFmtId="0" fontId="13" fillId="0" borderId="13" xfId="0" applyFont="1" applyBorder="1" applyProtection="1">
      <protection locked="0"/>
    </xf>
    <xf numFmtId="0" fontId="1" fillId="0" borderId="0" xfId="2" applyFont="1" applyAlignment="1">
      <alignment vertical="center" wrapText="1"/>
    </xf>
    <xf numFmtId="0" fontId="7"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7" fillId="0" borderId="0" xfId="1" applyFont="1"/>
    <xf numFmtId="0" fontId="7" fillId="0" borderId="24" xfId="1" applyFont="1" applyBorder="1"/>
    <xf numFmtId="0" fontId="7" fillId="0" borderId="11" xfId="1" applyFont="1" applyBorder="1"/>
    <xf numFmtId="0" fontId="22" fillId="0" borderId="14" xfId="1" applyFont="1" applyBorder="1" applyAlignment="1">
      <alignment horizontal="center"/>
    </xf>
    <xf numFmtId="0" fontId="7" fillId="0" borderId="0" xfId="1" applyFont="1" applyAlignment="1" applyProtection="1">
      <alignment horizontal="right"/>
      <protection locked="0"/>
    </xf>
    <xf numFmtId="0" fontId="22" fillId="0" borderId="0" xfId="1" applyFont="1" applyAlignment="1" applyProtection="1">
      <alignment horizontal="center"/>
      <protection locked="0"/>
    </xf>
    <xf numFmtId="0" fontId="7" fillId="0" borderId="14" xfId="1" applyFont="1" applyBorder="1" applyAlignment="1">
      <alignment horizontal="center"/>
    </xf>
    <xf numFmtId="0" fontId="7" fillId="0" borderId="0" xfId="1" applyFont="1" applyAlignment="1" applyProtection="1">
      <alignment horizontal="center"/>
      <protection locked="0"/>
    </xf>
    <xf numFmtId="0" fontId="22" fillId="0" borderId="12" xfId="1" applyFont="1" applyBorder="1" applyAlignment="1" applyProtection="1">
      <alignment horizontal="center"/>
      <protection locked="0"/>
    </xf>
    <xf numFmtId="0" fontId="7" fillId="0" borderId="14" xfId="1" applyFont="1" applyBorder="1"/>
    <xf numFmtId="0" fontId="7" fillId="0" borderId="12" xfId="1" applyFont="1" applyBorder="1"/>
    <xf numFmtId="0" fontId="9" fillId="0" borderId="14" xfId="1" applyFont="1" applyBorder="1" applyAlignment="1">
      <alignment vertical="top"/>
    </xf>
    <xf numFmtId="0" fontId="9" fillId="0" borderId="0" xfId="1" applyFont="1" applyAlignment="1">
      <alignment vertical="top"/>
    </xf>
    <xf numFmtId="0" fontId="7" fillId="0" borderId="4" xfId="1" applyFont="1" applyBorder="1" applyAlignment="1" applyProtection="1">
      <alignment horizontal="center"/>
      <protection locked="0"/>
    </xf>
    <xf numFmtId="0" fontId="7" fillId="0" borderId="0" xfId="1" applyFont="1" applyProtection="1">
      <protection locked="0"/>
    </xf>
    <xf numFmtId="0" fontId="7" fillId="0" borderId="14" xfId="1" applyFont="1" applyBorder="1" applyAlignment="1">
      <alignment horizontal="right"/>
    </xf>
    <xf numFmtId="0" fontId="7" fillId="0" borderId="0" xfId="1" applyFont="1" applyAlignment="1">
      <alignment horizontal="right"/>
    </xf>
    <xf numFmtId="0" fontId="7" fillId="0" borderId="1" xfId="1" applyFont="1" applyBorder="1"/>
    <xf numFmtId="0" fontId="7" fillId="0" borderId="2" xfId="1" applyFont="1" applyBorder="1" applyAlignment="1">
      <alignment horizontal="right"/>
    </xf>
    <xf numFmtId="0" fontId="10" fillId="0" borderId="0" xfId="0" applyFont="1" applyAlignment="1">
      <alignment horizontal="center"/>
    </xf>
    <xf numFmtId="0" fontId="7" fillId="0" borderId="12" xfId="1" applyFont="1" applyBorder="1" applyProtection="1">
      <protection locked="0"/>
    </xf>
    <xf numFmtId="0" fontId="7" fillId="0" borderId="14" xfId="1" applyFont="1" applyBorder="1" applyAlignment="1">
      <alignment horizontal="left" vertical="top"/>
    </xf>
    <xf numFmtId="0" fontId="7" fillId="0" borderId="16" xfId="1" applyFont="1" applyBorder="1" applyAlignment="1" applyProtection="1">
      <alignment horizontal="center"/>
      <protection locked="0"/>
    </xf>
    <xf numFmtId="0" fontId="7" fillId="0" borderId="14" xfId="1" applyFont="1" applyBorder="1" applyProtection="1">
      <protection locked="0"/>
    </xf>
    <xf numFmtId="0" fontId="9" fillId="0" borderId="14" xfId="1" applyFont="1" applyBorder="1" applyProtection="1">
      <protection locked="0"/>
    </xf>
    <xf numFmtId="0" fontId="7" fillId="0" borderId="21" xfId="1" applyFont="1" applyBorder="1"/>
    <xf numFmtId="0" fontId="7" fillId="0" borderId="22" xfId="1" applyFont="1" applyBorder="1"/>
    <xf numFmtId="0" fontId="7" fillId="0" borderId="13" xfId="1" applyFont="1" applyBorder="1"/>
    <xf numFmtId="0" fontId="15" fillId="0" borderId="23" xfId="0" applyFont="1" applyBorder="1"/>
    <xf numFmtId="0" fontId="14" fillId="0" borderId="24" xfId="0" applyFont="1" applyBorder="1" applyAlignment="1">
      <alignment horizontal="left" vertical="center"/>
    </xf>
    <xf numFmtId="0" fontId="13" fillId="0" borderId="24" xfId="0" applyFont="1" applyBorder="1" applyAlignment="1">
      <alignment horizontal="left" vertical="center"/>
    </xf>
    <xf numFmtId="0" fontId="14" fillId="0" borderId="24" xfId="0" applyFont="1" applyBorder="1" applyAlignment="1">
      <alignment horizontal="center" vertical="center"/>
    </xf>
    <xf numFmtId="0" fontId="13" fillId="0" borderId="24" xfId="0" applyFont="1" applyBorder="1" applyAlignment="1">
      <alignment vertical="center"/>
    </xf>
    <xf numFmtId="0" fontId="13" fillId="0" borderId="24" xfId="0" applyFont="1" applyBorder="1" applyAlignment="1">
      <alignment horizontal="right" vertical="center"/>
    </xf>
    <xf numFmtId="0" fontId="15" fillId="0" borderId="11" xfId="0" applyFont="1" applyBorder="1"/>
    <xf numFmtId="0" fontId="22" fillId="0" borderId="0" xfId="0" applyFont="1" applyAlignment="1">
      <alignment horizontal="left" vertical="center"/>
    </xf>
    <xf numFmtId="0" fontId="13" fillId="0" borderId="10" xfId="0" applyFont="1" applyBorder="1"/>
    <xf numFmtId="0" fontId="13" fillId="0" borderId="0" xfId="0" applyFont="1" applyAlignment="1">
      <alignment horizontal="left" wrapText="1"/>
    </xf>
    <xf numFmtId="0" fontId="13" fillId="0" borderId="12" xfId="0" applyFont="1" applyBorder="1" applyAlignment="1">
      <alignment horizontal="left" wrapText="1"/>
    </xf>
    <xf numFmtId="0" fontId="13" fillId="0" borderId="2" xfId="0" applyFont="1" applyBorder="1"/>
    <xf numFmtId="0" fontId="13" fillId="0" borderId="4" xfId="0" applyFont="1" applyBorder="1"/>
    <xf numFmtId="0" fontId="10" fillId="0" borderId="10" xfId="0" applyFont="1" applyBorder="1" applyProtection="1">
      <protection locked="0"/>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10" fillId="0" borderId="3" xfId="0" applyFont="1" applyBorder="1"/>
    <xf numFmtId="0" fontId="22" fillId="0" borderId="0" xfId="0" applyFont="1"/>
    <xf numFmtId="0" fontId="10" fillId="0" borderId="1" xfId="0" applyFont="1" applyBorder="1"/>
    <xf numFmtId="0" fontId="13" fillId="0" borderId="30" xfId="0" applyFont="1" applyBorder="1"/>
    <xf numFmtId="0" fontId="10" fillId="0" borderId="21" xfId="0" applyFont="1" applyBorder="1"/>
    <xf numFmtId="0" fontId="13" fillId="0" borderId="22" xfId="0" applyFont="1" applyBorder="1"/>
    <xf numFmtId="0" fontId="7" fillId="0" borderId="17" xfId="1" applyFont="1" applyBorder="1" applyProtection="1">
      <protection locked="0"/>
    </xf>
    <xf numFmtId="0" fontId="7" fillId="0" borderId="1" xfId="1" applyFont="1" applyBorder="1" applyProtection="1">
      <protection locked="0"/>
    </xf>
    <xf numFmtId="0" fontId="7" fillId="0" borderId="18" xfId="1" applyFont="1" applyBorder="1" applyProtection="1">
      <protection locked="0"/>
    </xf>
    <xf numFmtId="0" fontId="7" fillId="0" borderId="19" xfId="1" applyFont="1" applyBorder="1" applyProtection="1">
      <protection locked="0"/>
    </xf>
    <xf numFmtId="0" fontId="7" fillId="0" borderId="2" xfId="1" applyFont="1" applyBorder="1" applyProtection="1">
      <protection locked="0"/>
    </xf>
    <xf numFmtId="0" fontId="7" fillId="0" borderId="20" xfId="1" applyFont="1" applyBorder="1" applyProtection="1">
      <protection locked="0"/>
    </xf>
    <xf numFmtId="0" fontId="7" fillId="0" borderId="0" xfId="0" applyFont="1"/>
    <xf numFmtId="0" fontId="7" fillId="0" borderId="0" xfId="0" applyFont="1" applyProtection="1">
      <protection locked="0"/>
    </xf>
    <xf numFmtId="0" fontId="7" fillId="0" borderId="23" xfId="0" applyFont="1" applyBorder="1"/>
    <xf numFmtId="0" fontId="7" fillId="0" borderId="24" xfId="0" applyFont="1" applyBorder="1"/>
    <xf numFmtId="0" fontId="7" fillId="0" borderId="14" xfId="0" applyFont="1" applyBorder="1"/>
    <xf numFmtId="0" fontId="7" fillId="0" borderId="12" xfId="0" applyFont="1" applyBorder="1"/>
    <xf numFmtId="0" fontId="7" fillId="0" borderId="0" xfId="0" applyFont="1" applyAlignment="1">
      <alignment horizontal="right"/>
    </xf>
    <xf numFmtId="167" fontId="7" fillId="0" borderId="0" xfId="0" applyNumberFormat="1" applyFont="1"/>
    <xf numFmtId="0" fontId="7" fillId="0" borderId="15" xfId="0" applyFont="1" applyBorder="1"/>
    <xf numFmtId="0" fontId="7" fillId="0" borderId="16" xfId="0" applyFont="1" applyBorder="1"/>
    <xf numFmtId="165" fontId="7" fillId="0" borderId="0" xfId="0" applyNumberFormat="1" applyFont="1" applyAlignment="1">
      <alignment horizontal="left" vertical="center"/>
    </xf>
    <xf numFmtId="165" fontId="7" fillId="0" borderId="8" xfId="0" applyNumberFormat="1" applyFont="1" applyBorder="1" applyAlignment="1">
      <alignment horizontal="left" vertical="center"/>
    </xf>
    <xf numFmtId="165" fontId="7" fillId="0" borderId="2" xfId="0" applyNumberFormat="1" applyFont="1" applyBorder="1" applyAlignment="1">
      <alignment horizontal="left" vertical="center"/>
    </xf>
    <xf numFmtId="0" fontId="7" fillId="0" borderId="57" xfId="0" applyFont="1" applyBorder="1" applyAlignment="1">
      <alignment horizontal="center"/>
    </xf>
    <xf numFmtId="0" fontId="7" fillId="0" borderId="40" xfId="0" applyFont="1" applyBorder="1" applyAlignment="1">
      <alignment horizontal="center"/>
    </xf>
    <xf numFmtId="0" fontId="7" fillId="0" borderId="58" xfId="0" applyFont="1" applyBorder="1" applyAlignment="1">
      <alignment horizontal="center"/>
    </xf>
    <xf numFmtId="0" fontId="7" fillId="0" borderId="59" xfId="0" applyFont="1" applyBorder="1" applyAlignment="1">
      <alignment horizontal="center"/>
    </xf>
    <xf numFmtId="0" fontId="7" fillId="0" borderId="60" xfId="0" applyFont="1" applyBorder="1" applyAlignment="1">
      <alignment horizontal="center"/>
    </xf>
    <xf numFmtId="2" fontId="7" fillId="0" borderId="33" xfId="0" applyNumberFormat="1" applyFont="1" applyBorder="1"/>
    <xf numFmtId="2" fontId="7" fillId="0" borderId="61" xfId="0" applyNumberFormat="1" applyFont="1" applyBorder="1"/>
    <xf numFmtId="0" fontId="7" fillId="0" borderId="0" xfId="0" applyFont="1" applyAlignment="1">
      <alignment horizontal="left" wrapText="1"/>
    </xf>
    <xf numFmtId="0" fontId="7" fillId="0" borderId="12" xfId="0" applyFont="1" applyBorder="1" applyAlignment="1">
      <alignment horizontal="left" wrapText="1"/>
    </xf>
    <xf numFmtId="0" fontId="27" fillId="0" borderId="0" xfId="0" applyFont="1"/>
    <xf numFmtId="0" fontId="7" fillId="0" borderId="0" xfId="0" applyFont="1" applyAlignment="1">
      <alignment horizontal="center" vertical="top" wrapText="1"/>
    </xf>
    <xf numFmtId="0" fontId="13" fillId="0" borderId="0" xfId="0" applyFont="1" applyAlignment="1">
      <alignment horizontal="center" vertical="top" wrapText="1"/>
    </xf>
    <xf numFmtId="0" fontId="13" fillId="0" borderId="36" xfId="0" applyFont="1" applyBorder="1" applyAlignment="1">
      <alignment horizontal="left" vertical="center"/>
    </xf>
    <xf numFmtId="0" fontId="13" fillId="0" borderId="2" xfId="0" applyFont="1" applyBorder="1" applyAlignment="1">
      <alignment vertical="center" wrapText="1"/>
    </xf>
    <xf numFmtId="0" fontId="13" fillId="0" borderId="34"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2" fontId="13" fillId="0" borderId="34" xfId="0" applyNumberFormat="1" applyFont="1" applyBorder="1" applyAlignment="1" applyProtection="1">
      <alignment horizontal="center" vertical="center"/>
      <protection locked="0"/>
    </xf>
    <xf numFmtId="2" fontId="13" fillId="0" borderId="4" xfId="0" applyNumberFormat="1" applyFont="1" applyBorder="1" applyAlignment="1" applyProtection="1">
      <alignment horizontal="center" vertical="center"/>
      <protection locked="0"/>
    </xf>
    <xf numFmtId="2" fontId="13" fillId="0" borderId="35" xfId="0" applyNumberFormat="1" applyFont="1" applyBorder="1" applyAlignment="1" applyProtection="1">
      <alignment horizontal="center" vertical="center"/>
      <protection locked="0"/>
    </xf>
    <xf numFmtId="165" fontId="7" fillId="0" borderId="34" xfId="0" applyNumberFormat="1" applyFont="1" applyBorder="1" applyAlignment="1" applyProtection="1">
      <alignment horizontal="center" vertical="center"/>
      <protection locked="0"/>
    </xf>
    <xf numFmtId="165" fontId="7" fillId="0" borderId="35" xfId="0" applyNumberFormat="1" applyFont="1" applyBorder="1" applyAlignment="1" applyProtection="1">
      <alignment horizontal="center" vertical="center"/>
      <protection locked="0"/>
    </xf>
    <xf numFmtId="2" fontId="17" fillId="0" borderId="4" xfId="0" applyNumberFormat="1"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15" fontId="13" fillId="0" borderId="34" xfId="0" applyNumberFormat="1" applyFont="1" applyBorder="1" applyAlignment="1" applyProtection="1">
      <alignment horizontal="center" vertical="center"/>
      <protection locked="0"/>
    </xf>
    <xf numFmtId="0" fontId="7" fillId="0" borderId="4" xfId="0" applyFont="1" applyBorder="1" applyAlignment="1">
      <alignment horizontal="right" vertical="center"/>
    </xf>
    <xf numFmtId="164" fontId="9" fillId="0" borderId="34"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9" fillId="0" borderId="35" xfId="0" applyNumberFormat="1" applyFont="1" applyBorder="1" applyAlignment="1">
      <alignment horizontal="center" vertical="center"/>
    </xf>
    <xf numFmtId="3" fontId="13" fillId="0" borderId="34" xfId="0" applyNumberFormat="1" applyFont="1" applyBorder="1" applyAlignment="1" applyProtection="1">
      <alignment horizontal="center" vertical="center"/>
      <protection locked="0"/>
    </xf>
    <xf numFmtId="3" fontId="13" fillId="0" borderId="4" xfId="0" applyNumberFormat="1" applyFont="1" applyBorder="1" applyAlignment="1" applyProtection="1">
      <alignment horizontal="center" vertical="center"/>
      <protection locked="0"/>
    </xf>
    <xf numFmtId="3" fontId="13" fillId="0" borderId="35" xfId="0" applyNumberFormat="1" applyFont="1" applyBorder="1" applyAlignment="1" applyProtection="1">
      <alignment horizontal="center" vertical="center"/>
      <protection locked="0"/>
    </xf>
    <xf numFmtId="1" fontId="13" fillId="0" borderId="34" xfId="0" applyNumberFormat="1" applyFont="1" applyBorder="1" applyAlignment="1" applyProtection="1">
      <alignment horizontal="center" vertical="center"/>
      <protection locked="0"/>
    </xf>
    <xf numFmtId="1" fontId="13" fillId="0" borderId="35" xfId="0" applyNumberFormat="1" applyFont="1" applyBorder="1" applyAlignment="1" applyProtection="1">
      <alignment horizontal="center" vertical="center"/>
      <protection locked="0"/>
    </xf>
    <xf numFmtId="165" fontId="13" fillId="0" borderId="9" xfId="0" applyNumberFormat="1" applyFont="1" applyBorder="1" applyAlignment="1" applyProtection="1">
      <alignment horizontal="center" vertical="center"/>
      <protection locked="0"/>
    </xf>
    <xf numFmtId="165" fontId="13" fillId="0" borderId="2" xfId="0" applyNumberFormat="1" applyFont="1" applyBorder="1" applyAlignment="1" applyProtection="1">
      <alignment horizontal="center" vertical="center"/>
      <protection locked="0"/>
    </xf>
    <xf numFmtId="165" fontId="13" fillId="0" borderId="36" xfId="0" applyNumberFormat="1" applyFont="1" applyBorder="1" applyAlignment="1" applyProtection="1">
      <alignment horizontal="center" vertical="center"/>
      <protection locked="0"/>
    </xf>
    <xf numFmtId="165" fontId="13" fillId="0" borderId="34" xfId="0" applyNumberFormat="1" applyFont="1" applyBorder="1" applyAlignment="1" applyProtection="1">
      <alignment horizontal="center" vertical="center"/>
      <protection locked="0"/>
    </xf>
    <xf numFmtId="165" fontId="13" fillId="0" borderId="4" xfId="0" applyNumberFormat="1" applyFont="1" applyBorder="1" applyAlignment="1" applyProtection="1">
      <alignment horizontal="center" vertical="center"/>
      <protection locked="0"/>
    </xf>
    <xf numFmtId="165" fontId="13" fillId="0" borderId="35" xfId="0" applyNumberFormat="1" applyFont="1" applyBorder="1" applyAlignment="1" applyProtection="1">
      <alignment horizontal="center" vertical="center"/>
      <protection locked="0"/>
    </xf>
    <xf numFmtId="2" fontId="13" fillId="0" borderId="34" xfId="0" applyNumberFormat="1" applyFont="1" applyBorder="1" applyAlignment="1">
      <alignment horizontal="center" vertical="center"/>
    </xf>
    <xf numFmtId="2" fontId="13" fillId="0" borderId="4" xfId="0" applyNumberFormat="1" applyFont="1" applyBorder="1" applyAlignment="1">
      <alignment horizontal="center" vertical="center"/>
    </xf>
    <xf numFmtId="2" fontId="13" fillId="0" borderId="35"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37"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2" fontId="17" fillId="0" borderId="10" xfId="0" applyNumberFormat="1" applyFont="1" applyBorder="1" applyAlignment="1">
      <alignment horizontal="center" vertical="center"/>
    </xf>
    <xf numFmtId="49" fontId="13" fillId="0" borderId="34" xfId="0" quotePrefix="1"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3" fillId="0" borderId="34" xfId="0" quotePrefix="1" applyFont="1" applyBorder="1" applyAlignment="1" applyProtection="1">
      <alignment horizontal="center" vertical="center"/>
      <protection locked="0"/>
    </xf>
    <xf numFmtId="168" fontId="13" fillId="0" borderId="34" xfId="0" applyNumberFormat="1" applyFont="1" applyBorder="1" applyAlignment="1" applyProtection="1">
      <alignment horizontal="center" vertical="center"/>
      <protection locked="0"/>
    </xf>
    <xf numFmtId="168" fontId="13" fillId="0" borderId="4" xfId="0" applyNumberFormat="1" applyFont="1" applyBorder="1" applyAlignment="1" applyProtection="1">
      <alignment horizontal="center" vertical="center"/>
      <protection locked="0"/>
    </xf>
    <xf numFmtId="168" fontId="13" fillId="0" borderId="35" xfId="0" applyNumberFormat="1" applyFont="1" applyBorder="1" applyAlignment="1" applyProtection="1">
      <alignment horizontal="center" vertical="center"/>
      <protection locked="0"/>
    </xf>
    <xf numFmtId="165" fontId="13" fillId="0" borderId="10" xfId="0" applyNumberFormat="1" applyFont="1" applyBorder="1" applyAlignment="1" applyProtection="1">
      <alignment horizontal="center" vertical="center"/>
      <protection locked="0"/>
    </xf>
    <xf numFmtId="0" fontId="17" fillId="0" borderId="30" xfId="0" applyFont="1" applyBorder="1" applyAlignment="1">
      <alignment horizontal="center" vertical="center" textRotation="90"/>
    </xf>
    <xf numFmtId="0" fontId="17" fillId="0" borderId="38" xfId="0" applyFont="1" applyBorder="1" applyAlignment="1">
      <alignment horizontal="center" vertical="center" textRotation="90"/>
    </xf>
    <xf numFmtId="0" fontId="17" fillId="0" borderId="39" xfId="0" applyFont="1" applyBorder="1" applyAlignment="1">
      <alignment horizontal="center" vertical="center" textRotation="90"/>
    </xf>
    <xf numFmtId="2" fontId="13" fillId="0" borderId="10" xfId="0" applyNumberFormat="1" applyFont="1" applyBorder="1" applyAlignment="1" applyProtection="1">
      <alignment horizontal="center" vertical="center"/>
      <protection locked="0"/>
    </xf>
    <xf numFmtId="165" fontId="13" fillId="0" borderId="33" xfId="0" applyNumberFormat="1" applyFont="1" applyBorder="1" applyAlignment="1" applyProtection="1">
      <alignment horizontal="center" vertical="center"/>
      <protection locked="0"/>
    </xf>
    <xf numFmtId="2" fontId="13" fillId="0" borderId="33" xfId="0" applyNumberFormat="1" applyFont="1" applyBorder="1" applyAlignment="1" applyProtection="1">
      <alignment horizontal="center" vertical="center"/>
      <protection locked="0"/>
    </xf>
    <xf numFmtId="0" fontId="23" fillId="0" borderId="0" xfId="0" applyFont="1" applyAlignment="1">
      <alignment horizontal="center" vertical="center"/>
    </xf>
    <xf numFmtId="165" fontId="13" fillId="0" borderId="41"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34"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2" fontId="17" fillId="0" borderId="0" xfId="0" applyNumberFormat="1" applyFont="1" applyAlignment="1">
      <alignment horizontal="left" vertical="center" wrapText="1" shrinkToFit="1"/>
    </xf>
    <xf numFmtId="2" fontId="17" fillId="0" borderId="5" xfId="0" applyNumberFormat="1" applyFont="1" applyBorder="1" applyAlignment="1">
      <alignment horizontal="left" vertical="center" wrapText="1" shrinkToFit="1"/>
    </xf>
    <xf numFmtId="0" fontId="13" fillId="0" borderId="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2" fontId="12" fillId="0" borderId="0" xfId="0" applyNumberFormat="1" applyFont="1" applyAlignment="1">
      <alignment vertical="center" shrinkToFit="1"/>
    </xf>
    <xf numFmtId="2" fontId="12" fillId="0" borderId="5" xfId="0" applyNumberFormat="1" applyFont="1" applyBorder="1" applyAlignment="1">
      <alignment vertical="center" shrinkToFit="1"/>
    </xf>
    <xf numFmtId="0" fontId="7" fillId="0" borderId="47" xfId="2" applyFont="1" applyBorder="1" applyAlignment="1">
      <alignment horizontal="center" vertical="center"/>
    </xf>
    <xf numFmtId="0" fontId="7" fillId="0" borderId="31" xfId="2" applyFont="1" applyBorder="1" applyAlignment="1">
      <alignment horizontal="center" vertical="center"/>
    </xf>
    <xf numFmtId="0" fontId="7" fillId="0" borderId="50" xfId="2" applyFont="1" applyBorder="1" applyAlignment="1">
      <alignment horizontal="left" vertical="center" wrapText="1"/>
    </xf>
    <xf numFmtId="0" fontId="7" fillId="0" borderId="48" xfId="2" applyFont="1" applyBorder="1" applyAlignment="1">
      <alignment horizontal="left" vertical="center" wrapText="1"/>
    </xf>
    <xf numFmtId="0" fontId="7" fillId="0" borderId="49" xfId="2" applyFont="1" applyBorder="1" applyAlignment="1">
      <alignment horizontal="left" vertical="center" wrapText="1"/>
    </xf>
    <xf numFmtId="0" fontId="7" fillId="0" borderId="50"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51" xfId="2" applyFont="1" applyBorder="1" applyAlignment="1">
      <alignment horizontal="center" vertical="center" wrapText="1"/>
    </xf>
    <xf numFmtId="0" fontId="9" fillId="0" borderId="32" xfId="2" applyFont="1" applyBorder="1" applyAlignment="1">
      <alignment horizontal="center" vertical="center"/>
    </xf>
    <xf numFmtId="0" fontId="9" fillId="0" borderId="0" xfId="2" applyFont="1" applyAlignment="1">
      <alignment horizontal="center" vertical="center"/>
    </xf>
    <xf numFmtId="0" fontId="9" fillId="0" borderId="8" xfId="0" applyFont="1" applyBorder="1" applyAlignment="1">
      <alignment horizontal="center"/>
    </xf>
    <xf numFmtId="0" fontId="13" fillId="0" borderId="0" xfId="0" applyFont="1" applyAlignment="1">
      <alignment horizontal="left"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13" fillId="0" borderId="34"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0" fontId="17" fillId="0" borderId="40" xfId="0" applyFont="1" applyBorder="1" applyAlignment="1">
      <alignment horizontal="center" vertical="center" textRotation="90"/>
    </xf>
    <xf numFmtId="0" fontId="17" fillId="0" borderId="41" xfId="0" applyFont="1" applyBorder="1" applyAlignment="1">
      <alignment horizontal="center" vertical="center" textRotation="90"/>
    </xf>
    <xf numFmtId="3" fontId="13" fillId="0" borderId="34" xfId="0" applyNumberFormat="1" applyFont="1" applyBorder="1" applyAlignment="1">
      <alignment horizontal="center" vertical="center"/>
    </xf>
    <xf numFmtId="3" fontId="13" fillId="0" borderId="4" xfId="0" applyNumberFormat="1" applyFont="1" applyBorder="1" applyAlignment="1">
      <alignment horizontal="center" vertical="center"/>
    </xf>
    <xf numFmtId="3" fontId="13" fillId="0" borderId="35" xfId="0" applyNumberFormat="1" applyFont="1" applyBorder="1" applyAlignment="1">
      <alignment horizontal="center" vertical="center"/>
    </xf>
    <xf numFmtId="1" fontId="13" fillId="0" borderId="34" xfId="0" applyNumberFormat="1" applyFont="1" applyBorder="1" applyAlignment="1">
      <alignment horizontal="center" vertical="center"/>
    </xf>
    <xf numFmtId="1" fontId="13" fillId="0" borderId="35" xfId="0" applyNumberFormat="1" applyFont="1" applyBorder="1" applyAlignment="1">
      <alignment horizontal="center" vertical="center"/>
    </xf>
    <xf numFmtId="0" fontId="12" fillId="0" borderId="1" xfId="0" applyFont="1" applyBorder="1" applyAlignment="1">
      <alignment horizontal="center" vertical="center"/>
    </xf>
    <xf numFmtId="15" fontId="13" fillId="0" borderId="53"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8" fillId="0" borderId="0" xfId="0" applyFont="1" applyAlignment="1">
      <alignment horizontal="center" vertical="top"/>
    </xf>
    <xf numFmtId="0" fontId="7" fillId="0" borderId="0" xfId="0" applyFont="1" applyAlignment="1">
      <alignment horizontal="left" vertical="center"/>
    </xf>
    <xf numFmtId="0" fontId="10" fillId="0" borderId="0" xfId="0" applyFont="1" applyAlignment="1">
      <alignment horizontal="left" vertical="center"/>
    </xf>
    <xf numFmtId="165" fontId="10" fillId="0" borderId="0" xfId="0" applyNumberFormat="1" applyFont="1" applyAlignment="1">
      <alignment horizontal="left" vertical="center"/>
    </xf>
    <xf numFmtId="165" fontId="13" fillId="0" borderId="34"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35" xfId="0" applyNumberFormat="1" applyFont="1" applyBorder="1" applyAlignment="1">
      <alignment horizontal="center" vertical="center"/>
    </xf>
    <xf numFmtId="165" fontId="7" fillId="0" borderId="34" xfId="0" applyNumberFormat="1" applyFont="1" applyBorder="1" applyAlignment="1">
      <alignment horizontal="center" vertical="center"/>
    </xf>
    <xf numFmtId="165" fontId="7" fillId="0" borderId="35" xfId="0" applyNumberFormat="1" applyFont="1" applyBorder="1" applyAlignment="1">
      <alignment horizontal="center" vertical="center"/>
    </xf>
    <xf numFmtId="2" fontId="12" fillId="0" borderId="0" xfId="0" applyNumberFormat="1" applyFont="1" applyAlignment="1">
      <alignment vertical="center" wrapText="1" shrinkToFit="1"/>
    </xf>
    <xf numFmtId="2" fontId="12" fillId="0" borderId="5" xfId="0" applyNumberFormat="1" applyFont="1" applyBorder="1" applyAlignment="1">
      <alignment vertical="center" wrapText="1" shrinkToFit="1"/>
    </xf>
    <xf numFmtId="165" fontId="13" fillId="0" borderId="10" xfId="0" applyNumberFormat="1"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36" xfId="0" applyFont="1" applyBorder="1" applyAlignment="1">
      <alignment horizontal="center" vertical="center"/>
    </xf>
    <xf numFmtId="2" fontId="13" fillId="0" borderId="10" xfId="0" applyNumberFormat="1" applyFont="1" applyBorder="1" applyAlignment="1">
      <alignment horizontal="center" vertical="center"/>
    </xf>
    <xf numFmtId="165" fontId="13" fillId="0" borderId="33" xfId="0" applyNumberFormat="1" applyFont="1" applyBorder="1" applyAlignment="1">
      <alignment horizontal="center" vertical="center"/>
    </xf>
    <xf numFmtId="2" fontId="13" fillId="0" borderId="33" xfId="0" applyNumberFormat="1" applyFont="1" applyBorder="1" applyAlignment="1">
      <alignment horizontal="center" vertical="center"/>
    </xf>
    <xf numFmtId="0" fontId="13" fillId="0" borderId="6"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37"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36" xfId="0" applyFont="1" applyBorder="1" applyAlignment="1" applyProtection="1">
      <alignment vertical="center"/>
      <protection locked="0"/>
    </xf>
    <xf numFmtId="0" fontId="13" fillId="0" borderId="34" xfId="0" applyFont="1" applyBorder="1" applyAlignment="1">
      <alignment horizontal="left" vertical="center"/>
    </xf>
    <xf numFmtId="0" fontId="13" fillId="0" borderId="4" xfId="0" applyFont="1" applyBorder="1" applyAlignment="1">
      <alignment horizontal="left" vertical="center"/>
    </xf>
    <xf numFmtId="0" fontId="13" fillId="0" borderId="35" xfId="0" applyFont="1" applyBorder="1" applyAlignment="1">
      <alignment horizontal="left" vertical="center"/>
    </xf>
    <xf numFmtId="0" fontId="22" fillId="0" borderId="5"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5" fillId="0" borderId="18" xfId="0" applyFont="1" applyBorder="1" applyAlignment="1">
      <alignment horizontal="center" vertical="center"/>
    </xf>
    <xf numFmtId="0" fontId="19" fillId="0" borderId="0" xfId="0" applyFont="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13" fillId="0" borderId="34" xfId="0" applyFont="1" applyBorder="1" applyAlignment="1">
      <alignment horizontal="center"/>
    </xf>
    <xf numFmtId="0" fontId="13" fillId="0" borderId="4" xfId="0" applyFont="1" applyBorder="1" applyAlignment="1">
      <alignment horizontal="center"/>
    </xf>
    <xf numFmtId="0" fontId="13" fillId="0" borderId="35" xfId="0" applyFont="1" applyBorder="1" applyAlignment="1">
      <alignment horizontal="center"/>
    </xf>
    <xf numFmtId="0" fontId="13" fillId="0" borderId="0" xfId="0" applyFont="1" applyAlignment="1">
      <alignment horizontal="left"/>
    </xf>
    <xf numFmtId="0" fontId="13" fillId="0" borderId="0" xfId="0" applyFont="1" applyAlignment="1">
      <alignment horizontal="right" wrapText="1"/>
    </xf>
    <xf numFmtId="0" fontId="7" fillId="0" borderId="0" xfId="0" applyFont="1" applyAlignment="1">
      <alignment horizontal="center" vertical="top" wrapText="1"/>
    </xf>
    <xf numFmtId="0" fontId="13" fillId="0" borderId="0" xfId="0" applyFont="1" applyAlignment="1">
      <alignment horizontal="center" vertical="top"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6" xfId="0" applyFont="1" applyBorder="1" applyAlignment="1">
      <alignment horizontal="center"/>
    </xf>
    <xf numFmtId="0" fontId="13" fillId="0" borderId="1" xfId="0" applyFont="1" applyBorder="1" applyAlignment="1">
      <alignment horizontal="center"/>
    </xf>
    <xf numFmtId="0" fontId="13" fillId="0" borderId="37" xfId="0" applyFont="1" applyBorder="1" applyAlignment="1">
      <alignment horizontal="center"/>
    </xf>
    <xf numFmtId="0" fontId="13" fillId="0" borderId="3"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13" fillId="0" borderId="9" xfId="0" applyFont="1" applyBorder="1" applyAlignment="1">
      <alignment horizontal="center"/>
    </xf>
    <xf numFmtId="0" fontId="13" fillId="0" borderId="2" xfId="0" applyFont="1" applyBorder="1" applyAlignment="1">
      <alignment horizontal="center"/>
    </xf>
    <xf numFmtId="0" fontId="13" fillId="0" borderId="36" xfId="0" applyFont="1" applyBorder="1" applyAlignment="1">
      <alignment horizontal="center"/>
    </xf>
    <xf numFmtId="0" fontId="7" fillId="0" borderId="44" xfId="2" applyFont="1" applyBorder="1" applyAlignment="1">
      <alignment horizontal="left" vertical="center" wrapText="1"/>
    </xf>
    <xf numFmtId="0" fontId="7" fillId="0" borderId="43" xfId="2" applyFont="1" applyBorder="1" applyAlignment="1">
      <alignment horizontal="left" vertical="center" wrapText="1"/>
    </xf>
    <xf numFmtId="0" fontId="7" fillId="0" borderId="56" xfId="2" applyFont="1" applyBorder="1" applyAlignment="1">
      <alignment horizontal="left" vertical="center" wrapText="1"/>
    </xf>
    <xf numFmtId="0" fontId="7" fillId="0" borderId="44"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5" xfId="2" applyFont="1" applyBorder="1" applyAlignment="1">
      <alignment horizontal="center" vertical="center" wrapText="1"/>
    </xf>
    <xf numFmtId="0" fontId="10" fillId="0" borderId="0" xfId="0" applyFont="1" applyAlignment="1">
      <alignment horizontal="center"/>
    </xf>
    <xf numFmtId="0" fontId="1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5" xfId="0" applyFont="1" applyBorder="1" applyAlignment="1">
      <alignment horizontal="center" vertical="center" wrapText="1"/>
    </xf>
    <xf numFmtId="165" fontId="13" fillId="0" borderId="41" xfId="0" applyNumberFormat="1" applyFont="1" applyBorder="1" applyAlignment="1">
      <alignment horizontal="center" vertical="center"/>
    </xf>
    <xf numFmtId="0" fontId="1" fillId="0" borderId="42" xfId="2" applyFont="1" applyBorder="1" applyAlignment="1">
      <alignment vertical="center" wrapText="1"/>
    </xf>
    <xf numFmtId="0" fontId="1" fillId="0" borderId="45" xfId="2" applyFont="1" applyBorder="1" applyAlignment="1">
      <alignment vertical="center" wrapText="1"/>
    </xf>
    <xf numFmtId="0" fontId="1" fillId="0" borderId="52" xfId="2" applyFont="1" applyBorder="1" applyAlignment="1">
      <alignment horizontal="left" vertical="center" wrapText="1"/>
    </xf>
    <xf numFmtId="0" fontId="1" fillId="0" borderId="46" xfId="2" applyFont="1" applyBorder="1" applyAlignment="1">
      <alignment horizontal="left" vertical="center" wrapText="1"/>
    </xf>
    <xf numFmtId="0" fontId="1" fillId="0" borderId="52" xfId="2" applyFont="1" applyBorder="1" applyAlignment="1">
      <alignment horizontal="center" vertical="center" wrapText="1"/>
    </xf>
    <xf numFmtId="0" fontId="9" fillId="0" borderId="23" xfId="1" applyFont="1" applyBorder="1" applyAlignment="1">
      <alignment vertical="top"/>
    </xf>
    <xf numFmtId="0" fontId="9" fillId="0" borderId="24" xfId="1" applyFont="1" applyBorder="1" applyAlignment="1">
      <alignment vertical="top"/>
    </xf>
    <xf numFmtId="0" fontId="9" fillId="0" borderId="24" xfId="0" applyFont="1" applyBorder="1" applyAlignment="1">
      <alignment vertical="top"/>
    </xf>
    <xf numFmtId="0" fontId="7" fillId="0" borderId="14" xfId="1" applyFont="1" applyBorder="1" applyAlignment="1">
      <alignment horizontal="center"/>
    </xf>
    <xf numFmtId="0" fontId="7" fillId="0" borderId="5" xfId="1" applyFont="1" applyBorder="1" applyAlignment="1">
      <alignment horizontal="center"/>
    </xf>
    <xf numFmtId="0" fontId="7" fillId="0" borderId="34" xfId="1" applyFont="1" applyBorder="1" applyAlignment="1" applyProtection="1">
      <alignment horizontal="center"/>
      <protection locked="0"/>
    </xf>
    <xf numFmtId="0" fontId="7" fillId="0" borderId="4" xfId="1" applyFont="1" applyBorder="1" applyAlignment="1" applyProtection="1">
      <alignment horizontal="center"/>
      <protection locked="0"/>
    </xf>
    <xf numFmtId="0" fontId="7" fillId="0" borderId="35" xfId="1" applyFont="1" applyBorder="1" applyAlignment="1" applyProtection="1">
      <alignment horizontal="center"/>
      <protection locked="0"/>
    </xf>
    <xf numFmtId="0" fontId="7" fillId="0" borderId="34" xfId="1" applyFont="1" applyBorder="1" applyAlignment="1">
      <alignment horizontal="center"/>
    </xf>
    <xf numFmtId="0" fontId="7" fillId="0" borderId="35" xfId="1" applyFont="1" applyBorder="1" applyAlignment="1">
      <alignment horizontal="center"/>
    </xf>
    <xf numFmtId="0" fontId="22" fillId="0" borderId="34" xfId="1" applyFont="1" applyBorder="1" applyAlignment="1" applyProtection="1">
      <alignment horizontal="center"/>
      <protection locked="0"/>
    </xf>
    <xf numFmtId="0" fontId="22" fillId="0" borderId="16" xfId="1" applyFont="1" applyBorder="1" applyAlignment="1" applyProtection="1">
      <alignment horizontal="center"/>
      <protection locked="0"/>
    </xf>
    <xf numFmtId="0" fontId="7" fillId="0" borderId="16" xfId="1" applyFont="1" applyBorder="1" applyAlignment="1" applyProtection="1">
      <alignment horizontal="center"/>
      <protection locked="0"/>
    </xf>
    <xf numFmtId="0" fontId="7" fillId="0" borderId="4" xfId="1" applyFont="1" applyBorder="1" applyAlignment="1">
      <alignment horizontal="center"/>
    </xf>
    <xf numFmtId="0" fontId="7" fillId="0" borderId="3" xfId="1" applyFont="1" applyBorder="1" applyAlignment="1">
      <alignment horizontal="center"/>
    </xf>
    <xf numFmtId="0" fontId="7" fillId="0" borderId="0" xfId="1" applyFont="1" applyAlignment="1">
      <alignment horizontal="center"/>
    </xf>
    <xf numFmtId="0" fontId="7" fillId="0" borderId="34" xfId="1" applyFont="1" applyBorder="1" applyProtection="1">
      <protection locked="0"/>
    </xf>
    <xf numFmtId="0" fontId="7" fillId="0" borderId="4" xfId="1" applyFont="1" applyBorder="1" applyProtection="1">
      <protection locked="0"/>
    </xf>
    <xf numFmtId="0" fontId="7" fillId="0" borderId="16" xfId="1" applyFont="1" applyBorder="1" applyProtection="1">
      <protection locked="0"/>
    </xf>
    <xf numFmtId="0" fontId="9" fillId="0" borderId="14" xfId="1" applyFont="1" applyBorder="1" applyAlignment="1">
      <alignment vertical="top"/>
    </xf>
    <xf numFmtId="0" fontId="9" fillId="0" borderId="0" xfId="1" applyFont="1" applyAlignment="1">
      <alignment vertical="top"/>
    </xf>
    <xf numFmtId="0" fontId="7" fillId="0" borderId="17" xfId="1" applyFont="1" applyBorder="1" applyProtection="1">
      <protection locked="0"/>
    </xf>
    <xf numFmtId="0" fontId="7" fillId="0" borderId="1" xfId="1" applyFont="1" applyBorder="1" applyProtection="1">
      <protection locked="0"/>
    </xf>
    <xf numFmtId="0" fontId="7" fillId="0" borderId="18" xfId="1" applyFont="1" applyBorder="1" applyProtection="1">
      <protection locked="0"/>
    </xf>
    <xf numFmtId="0" fontId="7" fillId="0" borderId="14" xfId="1" applyFont="1" applyBorder="1" applyProtection="1">
      <protection locked="0"/>
    </xf>
    <xf numFmtId="0" fontId="7" fillId="0" borderId="0" xfId="1" applyFont="1" applyProtection="1">
      <protection locked="0"/>
    </xf>
    <xf numFmtId="0" fontId="7" fillId="0" borderId="12" xfId="1" applyFont="1" applyBorder="1" applyProtection="1">
      <protection locked="0"/>
    </xf>
    <xf numFmtId="0" fontId="7" fillId="0" borderId="19" xfId="1" applyFont="1" applyBorder="1" applyProtection="1">
      <protection locked="0"/>
    </xf>
    <xf numFmtId="0" fontId="7" fillId="0" borderId="2" xfId="1" applyFont="1" applyBorder="1" applyProtection="1">
      <protection locked="0"/>
    </xf>
    <xf numFmtId="0" fontId="7" fillId="0" borderId="20" xfId="1" applyFont="1" applyBorder="1" applyProtection="1">
      <protection locked="0"/>
    </xf>
    <xf numFmtId="0" fontId="7" fillId="0" borderId="14" xfId="1" applyFont="1" applyBorder="1"/>
    <xf numFmtId="0" fontId="7" fillId="0" borderId="0" xfId="1" applyFont="1"/>
    <xf numFmtId="0" fontId="7" fillId="0" borderId="12" xfId="1" applyFont="1" applyBorder="1"/>
    <xf numFmtId="0" fontId="9" fillId="0" borderId="14" xfId="1" applyFont="1" applyBorder="1" applyAlignment="1" applyProtection="1">
      <alignment shrinkToFit="1"/>
      <protection locked="0"/>
    </xf>
    <xf numFmtId="0" fontId="9" fillId="0" borderId="0" xfId="1" applyFont="1" applyAlignment="1" applyProtection="1">
      <alignment shrinkToFit="1"/>
      <protection locked="0"/>
    </xf>
    <xf numFmtId="0" fontId="9" fillId="0" borderId="12" xfId="1" applyFont="1" applyBorder="1" applyAlignment="1" applyProtection="1">
      <alignment shrinkToFit="1"/>
      <protection locked="0"/>
    </xf>
    <xf numFmtId="0" fontId="7" fillId="0" borderId="35" xfId="1" applyFont="1" applyBorder="1" applyProtection="1">
      <protection locked="0"/>
    </xf>
    <xf numFmtId="0" fontId="7" fillId="0" borderId="34" xfId="1" applyFont="1" applyBorder="1" applyAlignment="1" applyProtection="1">
      <alignment horizontal="left"/>
      <protection locked="0"/>
    </xf>
    <xf numFmtId="0" fontId="7" fillId="0" borderId="4" xfId="1" applyFont="1" applyBorder="1" applyAlignment="1" applyProtection="1">
      <alignment horizontal="left"/>
      <protection locked="0"/>
    </xf>
    <xf numFmtId="0" fontId="7" fillId="0" borderId="16" xfId="1" applyFont="1" applyBorder="1" applyAlignment="1" applyProtection="1">
      <alignment horizontal="left"/>
      <protection locked="0"/>
    </xf>
    <xf numFmtId="0" fontId="10" fillId="0" borderId="14" xfId="1" applyFont="1" applyBorder="1" applyAlignment="1">
      <alignment horizontal="center"/>
    </xf>
    <xf numFmtId="0" fontId="19" fillId="0" borderId="14" xfId="1" applyFont="1" applyBorder="1" applyAlignment="1">
      <alignment horizontal="center" vertical="center" wrapText="1"/>
    </xf>
    <xf numFmtId="0" fontId="19" fillId="0" borderId="0" xfId="1" applyFont="1" applyAlignment="1">
      <alignment horizontal="center" vertical="center" wrapText="1"/>
    </xf>
    <xf numFmtId="0" fontId="10" fillId="0" borderId="5" xfId="0" applyFont="1" applyBorder="1" applyAlignment="1">
      <alignment horizontal="center"/>
    </xf>
    <xf numFmtId="0" fontId="7" fillId="0" borderId="14" xfId="1" applyFont="1" applyBorder="1" applyAlignment="1">
      <alignment vertical="top"/>
    </xf>
    <xf numFmtId="0" fontId="7" fillId="0" borderId="0" xfId="1" applyFont="1" applyAlignment="1">
      <alignment vertical="top"/>
    </xf>
    <xf numFmtId="0" fontId="10" fillId="0" borderId="0" xfId="0" applyFont="1" applyAlignment="1">
      <alignment vertical="top"/>
    </xf>
    <xf numFmtId="0" fontId="10" fillId="0" borderId="12" xfId="0" applyFont="1" applyBorder="1" applyAlignment="1">
      <alignment vertical="top"/>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12" xfId="1" applyFont="1" applyBorder="1" applyAlignment="1">
      <alignment horizontal="center" vertical="center"/>
    </xf>
    <xf numFmtId="0" fontId="17" fillId="0" borderId="0" xfId="0" applyFont="1" applyAlignment="1">
      <alignment horizontal="center" wrapText="1"/>
    </xf>
    <xf numFmtId="0" fontId="17" fillId="0" borderId="12" xfId="0" applyFont="1" applyBorder="1" applyAlignment="1">
      <alignment horizontal="center" wrapText="1"/>
    </xf>
    <xf numFmtId="164" fontId="13" fillId="0" borderId="0" xfId="0" applyNumberFormat="1" applyFont="1" applyAlignment="1" applyProtection="1">
      <alignment horizontal="center"/>
      <protection locked="0"/>
    </xf>
    <xf numFmtId="0" fontId="13" fillId="0" borderId="0" xfId="0" applyFont="1" applyAlignment="1" applyProtection="1">
      <alignment horizontal="center" vertical="center"/>
      <protection locked="0"/>
    </xf>
    <xf numFmtId="0" fontId="12" fillId="0" borderId="0" xfId="0" applyFont="1" applyAlignment="1">
      <alignment horizontal="center"/>
    </xf>
    <xf numFmtId="0" fontId="7" fillId="0" borderId="42" xfId="2" applyFont="1" applyBorder="1" applyAlignment="1">
      <alignment horizontal="center" vertical="center"/>
    </xf>
    <xf numFmtId="0" fontId="7" fillId="0" borderId="43" xfId="2" applyFont="1" applyBorder="1" applyAlignment="1">
      <alignment horizontal="center" vertical="center"/>
    </xf>
    <xf numFmtId="0" fontId="7" fillId="0" borderId="45" xfId="2" applyFont="1" applyBorder="1" applyAlignment="1">
      <alignment horizontal="center" vertical="center"/>
    </xf>
    <xf numFmtId="0" fontId="10" fillId="0" borderId="0" xfId="0" applyFont="1" applyAlignment="1" applyProtection="1">
      <alignment horizontal="center"/>
      <protection locked="0"/>
    </xf>
    <xf numFmtId="164" fontId="9" fillId="0" borderId="0" xfId="0" applyNumberFormat="1" applyFont="1" applyAlignment="1">
      <alignment horizontal="center" vertical="center"/>
    </xf>
    <xf numFmtId="0" fontId="9" fillId="0" borderId="0" xfId="0" applyFont="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1" xfId="0" applyFont="1" applyBorder="1" applyAlignment="1">
      <alignment horizontal="center" vertical="center"/>
    </xf>
    <xf numFmtId="0" fontId="22" fillId="0" borderId="14" xfId="0" applyFont="1" applyBorder="1" applyAlignment="1">
      <alignment horizontal="center"/>
    </xf>
    <xf numFmtId="0" fontId="22" fillId="0" borderId="0" xfId="0" applyFont="1" applyAlignment="1">
      <alignment horizontal="center"/>
    </xf>
    <xf numFmtId="0" fontId="22" fillId="0" borderId="12" xfId="0" applyFont="1" applyBorder="1" applyAlignment="1">
      <alignment horizontal="center"/>
    </xf>
    <xf numFmtId="0" fontId="13" fillId="0" borderId="0" xfId="0" applyFont="1" applyAlignment="1" applyProtection="1">
      <alignment horizontal="center"/>
      <protection locked="0"/>
    </xf>
    <xf numFmtId="0" fontId="13" fillId="0" borderId="12" xfId="0" applyFont="1" applyBorder="1" applyAlignment="1">
      <alignment horizontal="center"/>
    </xf>
    <xf numFmtId="0" fontId="13" fillId="0" borderId="0" xfId="0" applyFont="1" applyAlignment="1" applyProtection="1">
      <alignment horizontal="left"/>
      <protection locked="0"/>
    </xf>
    <xf numFmtId="15" fontId="13" fillId="0" borderId="0" xfId="0" applyNumberFormat="1" applyFont="1" applyAlignment="1" applyProtection="1">
      <alignment horizontal="center"/>
      <protection locked="0"/>
    </xf>
  </cellXfs>
  <cellStyles count="4">
    <cellStyle name="Normal" xfId="0" builtinId="0"/>
    <cellStyle name="Normal 2" xfId="1" xr:uid="{00000000-0005-0000-0000-000001000000}"/>
    <cellStyle name="Normal 3" xfId="3" xr:uid="{00000000-0005-0000-0000-000002000000}"/>
    <cellStyle name="Normal 4" xfId="2" xr:uid="{00000000-0005-0000-0000-000003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6"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5" Type="http://schemas.microsoft.com/office/2017/06/relationships/rdRichValue" Target="richData/rdrichvalue.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0988915641701"/>
          <c:y val="9.0229849909538001E-2"/>
          <c:w val="0.82768573349818897"/>
          <c:h val="0.78935173151899696"/>
        </c:manualLayout>
      </c:layout>
      <c:scatterChart>
        <c:scatterStyle val="lineMarker"/>
        <c:varyColors val="0"/>
        <c:ser>
          <c:idx val="0"/>
          <c:order val="0"/>
          <c:dLbls>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'Data and Calculation Sheet'!$AO$20:$AO$28</c:f>
              <c:numCache>
                <c:formatCode>General</c:formatCode>
                <c:ptCount val="9"/>
                <c:pt idx="0">
                  <c:v>0</c:v>
                </c:pt>
                <c:pt idx="1">
                  <c:v>2</c:v>
                </c:pt>
                <c:pt idx="2">
                  <c:v>4</c:v>
                </c:pt>
                <c:pt idx="3">
                  <c:v>6</c:v>
                </c:pt>
                <c:pt idx="4">
                  <c:v>8</c:v>
                </c:pt>
                <c:pt idx="5">
                  <c:v>10</c:v>
                </c:pt>
                <c:pt idx="6">
                  <c:v>12</c:v>
                </c:pt>
                <c:pt idx="7">
                  <c:v>14</c:v>
                </c:pt>
                <c:pt idx="8">
                  <c:v>16</c:v>
                </c:pt>
              </c:numCache>
            </c:numRef>
          </c:xVal>
          <c:yVal>
            <c:numRef>
              <c:f>'Data and Calculation Sheet'!$AP$20:$AP$28</c:f>
              <c:numCache>
                <c:formatCode>0.00</c:formatCode>
                <c:ptCount val="9"/>
                <c:pt idx="0">
                  <c:v>0</c:v>
                </c:pt>
                <c:pt idx="1">
                  <c:v>6.2152000000000006E-2</c:v>
                </c:pt>
                <c:pt idx="2">
                  <c:v>0.24860800000000002</c:v>
                </c:pt>
                <c:pt idx="3">
                  <c:v>0.55936800000000009</c:v>
                </c:pt>
                <c:pt idx="4">
                  <c:v>0.99443200000000009</c:v>
                </c:pt>
                <c:pt idx="5">
                  <c:v>1.5537999999999998</c:v>
                </c:pt>
                <c:pt idx="6">
                  <c:v>2.2374720000000003</c:v>
                </c:pt>
                <c:pt idx="7">
                  <c:v>3.0454479999999999</c:v>
                </c:pt>
                <c:pt idx="8">
                  <c:v>3.9777280000000004</c:v>
                </c:pt>
              </c:numCache>
            </c:numRef>
          </c:yVal>
          <c:smooth val="0"/>
          <c:extLst>
            <c:ext xmlns:c16="http://schemas.microsoft.com/office/drawing/2014/chart" uri="{C3380CC4-5D6E-409C-BE32-E72D297353CC}">
              <c16:uniqueId val="{00000000-58AA-45F0-A932-A8659E1618AA}"/>
            </c:ext>
          </c:extLst>
        </c:ser>
        <c:ser>
          <c:idx val="1"/>
          <c:order val="1"/>
          <c:dLbls>
            <c:spPr>
              <a:noFill/>
              <a:ln>
                <a:noFill/>
              </a:ln>
              <a:effectLst/>
            </c:spPr>
            <c:txPr>
              <a:bodyPr rot="0"/>
              <a:lstStyle/>
              <a:p>
                <a:pPr>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'Data and Calculation Sheet'!$AO$20:$AO$28</c:f>
              <c:numCache>
                <c:formatCode>General</c:formatCode>
                <c:ptCount val="9"/>
                <c:pt idx="0">
                  <c:v>0</c:v>
                </c:pt>
                <c:pt idx="1">
                  <c:v>2</c:v>
                </c:pt>
                <c:pt idx="2">
                  <c:v>4</c:v>
                </c:pt>
                <c:pt idx="3">
                  <c:v>6</c:v>
                </c:pt>
                <c:pt idx="4">
                  <c:v>8</c:v>
                </c:pt>
                <c:pt idx="5">
                  <c:v>10</c:v>
                </c:pt>
                <c:pt idx="6">
                  <c:v>12</c:v>
                </c:pt>
                <c:pt idx="7">
                  <c:v>14</c:v>
                </c:pt>
                <c:pt idx="8">
                  <c:v>16</c:v>
                </c:pt>
              </c:numCache>
            </c:numRef>
          </c:xVal>
          <c:yVal>
            <c:numRef>
              <c:f>'Data and Calculation Sheet'!$AQ$20:$AQ$28</c:f>
              <c:numCache>
                <c:formatCode>0.00</c:formatCode>
                <c:ptCount val="9"/>
                <c:pt idx="0">
                  <c:v>0</c:v>
                </c:pt>
                <c:pt idx="1">
                  <c:v>3.1076000000000003E-2</c:v>
                </c:pt>
                <c:pt idx="2">
                  <c:v>0.12430400000000001</c:v>
                </c:pt>
                <c:pt idx="3">
                  <c:v>0.27968400000000004</c:v>
                </c:pt>
                <c:pt idx="4">
                  <c:v>0.49721600000000005</c:v>
                </c:pt>
                <c:pt idx="5">
                  <c:v>0.77689999999999992</c:v>
                </c:pt>
                <c:pt idx="6">
                  <c:v>1.1187360000000002</c:v>
                </c:pt>
                <c:pt idx="7">
                  <c:v>1.522724</c:v>
                </c:pt>
                <c:pt idx="8">
                  <c:v>1.9888640000000002</c:v>
                </c:pt>
              </c:numCache>
            </c:numRef>
          </c:yVal>
          <c:smooth val="0"/>
          <c:extLst>
            <c:ext xmlns:c16="http://schemas.microsoft.com/office/drawing/2014/chart" uri="{C3380CC4-5D6E-409C-BE32-E72D297353CC}">
              <c16:uniqueId val="{00000001-58AA-45F0-A932-A8659E1618AA}"/>
            </c:ext>
          </c:extLst>
        </c:ser>
        <c:dLbls>
          <c:showLegendKey val="0"/>
          <c:showVal val="0"/>
          <c:showCatName val="0"/>
          <c:showSerName val="0"/>
          <c:showPercent val="0"/>
          <c:showBubbleSize val="0"/>
        </c:dLbls>
        <c:axId val="241655376"/>
        <c:axId val="241181640"/>
      </c:scatterChart>
      <c:valAx>
        <c:axId val="241655376"/>
        <c:scaling>
          <c:orientation val="minMax"/>
          <c:max val="16"/>
        </c:scaling>
        <c:delete val="0"/>
        <c:axPos val="b"/>
        <c:majorGridlines/>
        <c:title>
          <c:tx>
            <c:rich>
              <a:bodyPr/>
              <a:lstStyle/>
              <a:p>
                <a:pPr>
                  <a:defRPr/>
                </a:pPr>
                <a:r>
                  <a:rPr lang="en-ZA"/>
                  <a:t>Speed in knots</a:t>
                </a:r>
              </a:p>
            </c:rich>
          </c:tx>
          <c:layout>
            <c:manualLayout>
              <c:xMode val="edge"/>
              <c:yMode val="edge"/>
              <c:x val="0.422073651836465"/>
              <c:y val="0.947805213668679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1181640"/>
        <c:crosses val="autoZero"/>
        <c:crossBetween val="midCat"/>
        <c:majorUnit val="2"/>
      </c:valAx>
      <c:valAx>
        <c:axId val="241181640"/>
        <c:scaling>
          <c:orientation val="minMax"/>
        </c:scaling>
        <c:delete val="0"/>
        <c:axPos val="l"/>
        <c:majorGridlines/>
        <c:title>
          <c:tx>
            <c:rich>
              <a:bodyPr rot="0" vert="wordArtVert"/>
              <a:lstStyle/>
              <a:p>
                <a:pPr>
                  <a:defRPr/>
                </a:pPr>
                <a:r>
                  <a:rPr lang="en-ZA"/>
                  <a:t>Squat in meters</a:t>
                </a:r>
              </a:p>
            </c:rich>
          </c:tx>
          <c:layout>
            <c:manualLayout>
              <c:xMode val="edge"/>
              <c:yMode val="edge"/>
              <c:x val="4.5187296373229401E-3"/>
              <c:y val="0.16514129908518699"/>
            </c:manualLayout>
          </c:layout>
          <c:overlay val="0"/>
        </c:title>
        <c:numFmt formatCode="0.00" sourceLinked="1"/>
        <c:majorTickMark val="out"/>
        <c:minorTickMark val="none"/>
        <c:tickLblPos val="nextTo"/>
        <c:txPr>
          <a:bodyPr rot="0" vert="horz"/>
          <a:lstStyle/>
          <a:p>
            <a:pPr>
              <a:defRPr/>
            </a:pPr>
            <a:endParaRPr lang="en-US"/>
          </a:p>
        </c:txPr>
        <c:crossAx val="241655376"/>
        <c:crosses val="autoZero"/>
        <c:crossBetween val="midCat"/>
        <c:majorUnit val="0.5"/>
      </c:valAx>
    </c:plotArea>
    <c:plotVisOnly val="1"/>
    <c:dispBlanksAs val="gap"/>
    <c:showDLblsOverMax val="0"/>
  </c:chart>
  <c:printSettings>
    <c:headerFooter alignWithMargins="0">
      <c:oddHeader>&amp;A</c:oddHeader>
      <c:oddFooter>Page &amp;P</c:oddFooter>
    </c:headerFooter>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22</xdr:col>
      <xdr:colOff>104775</xdr:colOff>
      <xdr:row>12</xdr:row>
      <xdr:rowOff>142875</xdr:rowOff>
    </xdr:from>
    <xdr:to>
      <xdr:col>24</xdr:col>
      <xdr:colOff>209550</xdr:colOff>
      <xdr:row>16</xdr:row>
      <xdr:rowOff>19050</xdr:rowOff>
    </xdr:to>
    <xdr:pic>
      <xdr:nvPicPr>
        <xdr:cNvPr id="72808" name="Picture 6">
          <a:extLst>
            <a:ext uri="{FF2B5EF4-FFF2-40B4-BE49-F238E27FC236}">
              <a16:creationId xmlns:a16="http://schemas.microsoft.com/office/drawing/2014/main" id="{00000000-0008-0000-0000-0000681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1666875"/>
          <a:ext cx="4857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29</xdr:row>
      <xdr:rowOff>28575</xdr:rowOff>
    </xdr:from>
    <xdr:to>
      <xdr:col>23</xdr:col>
      <xdr:colOff>6350</xdr:colOff>
      <xdr:row>33</xdr:row>
      <xdr:rowOff>158750</xdr:rowOff>
    </xdr:to>
    <xdr:pic>
      <xdr:nvPicPr>
        <xdr:cNvPr id="72809" name="Picture 31">
          <a:extLst>
            <a:ext uri="{FF2B5EF4-FFF2-40B4-BE49-F238E27FC236}">
              <a16:creationId xmlns:a16="http://schemas.microsoft.com/office/drawing/2014/main" id="{00000000-0008-0000-0000-0000691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6286500"/>
          <a:ext cx="3810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28</xdr:row>
      <xdr:rowOff>85725</xdr:rowOff>
    </xdr:from>
    <xdr:to>
      <xdr:col>7</xdr:col>
      <xdr:colOff>92075</xdr:colOff>
      <xdr:row>28</xdr:row>
      <xdr:rowOff>85725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476250" y="4048125"/>
          <a:ext cx="8445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35</xdr:row>
      <xdr:rowOff>0</xdr:rowOff>
    </xdr:from>
    <xdr:to>
      <xdr:col>20</xdr:col>
      <xdr:colOff>104775</xdr:colOff>
      <xdr:row>35</xdr:row>
      <xdr:rowOff>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781050" y="5238750"/>
          <a:ext cx="293370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26</xdr:row>
      <xdr:rowOff>57150</xdr:rowOff>
    </xdr:from>
    <xdr:to>
      <xdr:col>23</xdr:col>
      <xdr:colOff>19050</xdr:colOff>
      <xdr:row>26</xdr:row>
      <xdr:rowOff>57151</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1333500" y="3705225"/>
          <a:ext cx="2962275" cy="1"/>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28</xdr:row>
      <xdr:rowOff>95250</xdr:rowOff>
    </xdr:from>
    <xdr:to>
      <xdr:col>14</xdr:col>
      <xdr:colOff>6350</xdr:colOff>
      <xdr:row>28</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1323975" y="4057650"/>
          <a:ext cx="11493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28</xdr:row>
      <xdr:rowOff>95250</xdr:rowOff>
    </xdr:from>
    <xdr:to>
      <xdr:col>23</xdr:col>
      <xdr:colOff>9525</xdr:colOff>
      <xdr:row>28</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2476500" y="4057650"/>
          <a:ext cx="18097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152400</xdr:colOff>
      <xdr:row>25</xdr:row>
      <xdr:rowOff>133350</xdr:rowOff>
    </xdr:from>
    <xdr:to>
      <xdr:col>32</xdr:col>
      <xdr:colOff>19050</xdr:colOff>
      <xdr:row>33</xdr:row>
      <xdr:rowOff>82550</xdr:rowOff>
    </xdr:to>
    <xdr:pic>
      <xdr:nvPicPr>
        <xdr:cNvPr id="72815" name="Picture 27">
          <a:extLst>
            <a:ext uri="{FF2B5EF4-FFF2-40B4-BE49-F238E27FC236}">
              <a16:creationId xmlns:a16="http://schemas.microsoft.com/office/drawing/2014/main" id="{00000000-0008-0000-0000-00006F1C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05375" y="4133850"/>
          <a:ext cx="1009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85725</xdr:colOff>
      <xdr:row>31</xdr:row>
      <xdr:rowOff>9525</xdr:rowOff>
    </xdr:from>
    <xdr:to>
      <xdr:col>32</xdr:col>
      <xdr:colOff>282575</xdr:colOff>
      <xdr:row>31</xdr:row>
      <xdr:rowOff>9526</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4743450" y="4505325"/>
          <a:ext cx="14351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171450</xdr:colOff>
      <xdr:row>25</xdr:row>
      <xdr:rowOff>142875</xdr:rowOff>
    </xdr:from>
    <xdr:to>
      <xdr:col>32</xdr:col>
      <xdr:colOff>183004</xdr:colOff>
      <xdr:row>31</xdr:row>
      <xdr:rowOff>11517</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6067425" y="3600450"/>
          <a:ext cx="11554" cy="906867"/>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25</xdr:row>
      <xdr:rowOff>123825</xdr:rowOff>
    </xdr:from>
    <xdr:to>
      <xdr:col>23</xdr:col>
      <xdr:colOff>0</xdr:colOff>
      <xdr:row>29</xdr:row>
      <xdr:rowOff>136525</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flipH="1">
          <a:off x="4276725" y="3581400"/>
          <a:ext cx="0" cy="708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27</xdr:row>
      <xdr:rowOff>95250</xdr:rowOff>
    </xdr:from>
    <xdr:to>
      <xdr:col>14</xdr:col>
      <xdr:colOff>0</xdr:colOff>
      <xdr:row>28</xdr:row>
      <xdr:rowOff>139700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2466975" y="3857625"/>
          <a:ext cx="0" cy="244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25</xdr:row>
      <xdr:rowOff>180975</xdr:rowOff>
    </xdr:from>
    <xdr:to>
      <xdr:col>8</xdr:col>
      <xdr:colOff>6350</xdr:colOff>
      <xdr:row>28</xdr:row>
      <xdr:rowOff>174625</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flipH="1" flipV="1">
          <a:off x="1323975" y="3638550"/>
          <a:ext cx="6350" cy="498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34</xdr:row>
      <xdr:rowOff>0</xdr:rowOff>
    </xdr:from>
    <xdr:to>
      <xdr:col>20</xdr:col>
      <xdr:colOff>95250</xdr:colOff>
      <xdr:row>35</xdr:row>
      <xdr:rowOff>69850</xdr:rowOff>
    </xdr:to>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3705225" y="5048250"/>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34</xdr:row>
      <xdr:rowOff>0</xdr:rowOff>
    </xdr:from>
    <xdr:to>
      <xdr:col>4</xdr:col>
      <xdr:colOff>219075</xdr:colOff>
      <xdr:row>35</xdr:row>
      <xdr:rowOff>69850</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781050" y="5048250"/>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40</xdr:col>
          <xdr:colOff>251460</xdr:colOff>
          <xdr:row>5</xdr:row>
          <xdr:rowOff>76200</xdr:rowOff>
        </xdr:from>
        <xdr:to>
          <xdr:col>42</xdr:col>
          <xdr:colOff>228600</xdr:colOff>
          <xdr:row>7</xdr:row>
          <xdr:rowOff>83820</xdr:rowOff>
        </xdr:to>
        <xdr:sp macro="" textlink="">
          <xdr:nvSpPr>
            <xdr:cNvPr id="34961" name="Object 145" hidden="1">
              <a:extLst>
                <a:ext uri="{63B3BB69-23CF-44E3-9099-C40C66FF867C}">
                  <a14:compatExt spid="_x0000_s34961"/>
                </a:ext>
                <a:ext uri="{FF2B5EF4-FFF2-40B4-BE49-F238E27FC236}">
                  <a16:creationId xmlns:a16="http://schemas.microsoft.com/office/drawing/2014/main" id="{00000000-0008-0000-0000-0000918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39</xdr:col>
      <xdr:colOff>104775</xdr:colOff>
      <xdr:row>10</xdr:row>
      <xdr:rowOff>95252</xdr:rowOff>
    </xdr:from>
    <xdr:to>
      <xdr:col>43</xdr:col>
      <xdr:colOff>0</xdr:colOff>
      <xdr:row>12</xdr:row>
      <xdr:rowOff>180976</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7219950" y="1238252"/>
          <a:ext cx="2171700" cy="4667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                                      2 x C</a:t>
          </a:r>
          <a:r>
            <a:rPr lang="en-US" sz="1000" b="0" i="0" strike="noStrike" baseline="-25000">
              <a:solidFill>
                <a:srgbClr val="000000"/>
              </a:solidFill>
              <a:latin typeface="Arial"/>
              <a:cs typeface="Arial"/>
            </a:rPr>
            <a:t>B</a:t>
          </a:r>
          <a:r>
            <a:rPr lang="en-US" sz="1000" b="0" i="0" strike="noStrike">
              <a:solidFill>
                <a:srgbClr val="000000"/>
              </a:solidFill>
              <a:latin typeface="Arial"/>
              <a:cs typeface="Arial"/>
            </a:rPr>
            <a:t> x V</a:t>
          </a:r>
          <a:r>
            <a:rPr lang="en-US" sz="1000" b="0" i="0" strike="noStrike" baseline="30000">
              <a:solidFill>
                <a:srgbClr val="000000"/>
              </a:solidFill>
              <a:latin typeface="Arial"/>
              <a:cs typeface="Arial"/>
            </a:rPr>
            <a:t>2</a:t>
          </a:r>
          <a:endParaRPr lang="en-US" sz="10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Squat in meters confined</a:t>
          </a:r>
          <a:r>
            <a:rPr lang="en-US" sz="1000" b="0" i="0" strike="noStrike">
              <a:solidFill>
                <a:srgbClr val="000000"/>
              </a:solidFill>
              <a:latin typeface="Arial"/>
              <a:cs typeface="Arial"/>
            </a:rPr>
            <a:t> = -------------------</a:t>
          </a:r>
        </a:p>
        <a:p>
          <a:pPr algn="l" rtl="0">
            <a:defRPr sz="1000"/>
          </a:pPr>
          <a:r>
            <a:rPr lang="en-US" sz="800" b="0" i="0" strike="noStrike">
              <a:solidFill>
                <a:srgbClr val="000000"/>
              </a:solidFill>
              <a:latin typeface="Arial"/>
              <a:cs typeface="Arial"/>
            </a:rPr>
            <a:t>waters                                          </a:t>
          </a:r>
          <a:r>
            <a:rPr lang="en-US" sz="1000" b="0" i="0" strike="noStrike">
              <a:solidFill>
                <a:srgbClr val="000000"/>
              </a:solidFill>
              <a:latin typeface="Arial"/>
              <a:cs typeface="Arial"/>
            </a:rPr>
            <a:t> 100</a:t>
          </a:r>
        </a:p>
      </xdr:txBody>
    </xdr:sp>
    <xdr:clientData/>
  </xdr:twoCellAnchor>
  <xdr:twoCellAnchor>
    <xdr:from>
      <xdr:col>39</xdr:col>
      <xdr:colOff>95251</xdr:colOff>
      <xdr:row>13</xdr:row>
      <xdr:rowOff>66675</xdr:rowOff>
    </xdr:from>
    <xdr:to>
      <xdr:col>43</xdr:col>
      <xdr:colOff>9525</xdr:colOff>
      <xdr:row>15</xdr:row>
      <xdr:rowOff>152400</xdr:rowOff>
    </xdr:to>
    <xdr:sp macro="" textlink="">
      <xdr:nvSpPr>
        <xdr:cNvPr id="21" name="Text Box 3">
          <a:extLst>
            <a:ext uri="{FF2B5EF4-FFF2-40B4-BE49-F238E27FC236}">
              <a16:creationId xmlns:a16="http://schemas.microsoft.com/office/drawing/2014/main" id="{00000000-0008-0000-0000-000015000000}"/>
            </a:ext>
          </a:extLst>
        </xdr:cNvPr>
        <xdr:cNvSpPr txBox="1">
          <a:spLocks noChangeArrowheads="1"/>
        </xdr:cNvSpPr>
      </xdr:nvSpPr>
      <xdr:spPr bwMode="auto">
        <a:xfrm>
          <a:off x="7210426" y="1781175"/>
          <a:ext cx="2190749" cy="466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                                            C</a:t>
          </a:r>
          <a:r>
            <a:rPr lang="en-US" sz="1000" b="0" i="0" strike="noStrike" baseline="-25000">
              <a:solidFill>
                <a:srgbClr val="000000"/>
              </a:solidFill>
              <a:latin typeface="Arial"/>
              <a:cs typeface="Arial"/>
            </a:rPr>
            <a:t>B</a:t>
          </a:r>
          <a:r>
            <a:rPr lang="en-US" sz="1000" b="0" i="0" strike="noStrike">
              <a:solidFill>
                <a:srgbClr val="000000"/>
              </a:solidFill>
              <a:latin typeface="Arial"/>
              <a:cs typeface="Arial"/>
            </a:rPr>
            <a:t> x  V</a:t>
          </a:r>
          <a:r>
            <a:rPr lang="en-US" sz="1000" b="0" i="0" strike="noStrike" baseline="30000">
              <a:solidFill>
                <a:srgbClr val="000000"/>
              </a:solidFill>
              <a:latin typeface="Arial"/>
              <a:cs typeface="Arial"/>
            </a:rPr>
            <a:t>2</a:t>
          </a:r>
          <a:endParaRPr lang="en-US" sz="10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Squat in meters open waters </a:t>
          </a:r>
          <a:r>
            <a:rPr lang="en-US" sz="1000" b="0" i="0" strike="noStrike">
              <a:solidFill>
                <a:srgbClr val="000000"/>
              </a:solidFill>
              <a:latin typeface="Arial"/>
              <a:cs typeface="Arial"/>
            </a:rPr>
            <a:t>= ---------------</a:t>
          </a:r>
          <a:r>
            <a:rPr lang="en-US" sz="1000" b="0" i="0" strike="noStrike" baseline="0">
              <a:solidFill>
                <a:srgbClr val="000000"/>
              </a:solidFill>
              <a:latin typeface="Arial"/>
              <a:cs typeface="Arial"/>
            </a:rPr>
            <a:t>-</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100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104775</xdr:colOff>
      <xdr:row>11</xdr:row>
      <xdr:rowOff>142875</xdr:rowOff>
    </xdr:from>
    <xdr:to>
      <xdr:col>24</xdr:col>
      <xdr:colOff>19050</xdr:colOff>
      <xdr:row>16</xdr:row>
      <xdr:rowOff>6350</xdr:rowOff>
    </xdr:to>
    <xdr:pic>
      <xdr:nvPicPr>
        <xdr:cNvPr id="54709" name="Picture 6">
          <a:extLst>
            <a:ext uri="{FF2B5EF4-FFF2-40B4-BE49-F238E27FC236}">
              <a16:creationId xmlns:a16="http://schemas.microsoft.com/office/drawing/2014/main" id="{00000000-0008-0000-0100-0000B5D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085975"/>
          <a:ext cx="4857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xdr:row>
      <xdr:rowOff>0</xdr:rowOff>
    </xdr:from>
    <xdr:to>
      <xdr:col>23</xdr:col>
      <xdr:colOff>0</xdr:colOff>
      <xdr:row>29</xdr:row>
      <xdr:rowOff>133350</xdr:rowOff>
    </xdr:to>
    <xdr:pic>
      <xdr:nvPicPr>
        <xdr:cNvPr id="54710" name="Picture 31">
          <a:extLst>
            <a:ext uri="{FF2B5EF4-FFF2-40B4-BE49-F238E27FC236}">
              <a16:creationId xmlns:a16="http://schemas.microsoft.com/office/drawing/2014/main" id="{00000000-0008-0000-0100-0000B6D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4152900"/>
          <a:ext cx="3810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24</xdr:row>
      <xdr:rowOff>85725</xdr:rowOff>
    </xdr:from>
    <xdr:to>
      <xdr:col>7</xdr:col>
      <xdr:colOff>92075</xdr:colOff>
      <xdr:row>24</xdr:row>
      <xdr:rowOff>85725</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476250" y="5238750"/>
          <a:ext cx="8445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31</xdr:row>
      <xdr:rowOff>0</xdr:rowOff>
    </xdr:from>
    <xdr:to>
      <xdr:col>20</xdr:col>
      <xdr:colOff>104775</xdr:colOff>
      <xdr:row>31</xdr:row>
      <xdr:rowOff>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781050" y="6486525"/>
          <a:ext cx="293370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22</xdr:row>
      <xdr:rowOff>57150</xdr:rowOff>
    </xdr:from>
    <xdr:to>
      <xdr:col>23</xdr:col>
      <xdr:colOff>19050</xdr:colOff>
      <xdr:row>22</xdr:row>
      <xdr:rowOff>57151</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333500" y="3705225"/>
          <a:ext cx="2962275" cy="1"/>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24</xdr:row>
      <xdr:rowOff>95250</xdr:rowOff>
    </xdr:from>
    <xdr:to>
      <xdr:col>14</xdr:col>
      <xdr:colOff>6350</xdr:colOff>
      <xdr:row>24</xdr:row>
      <xdr:rowOff>95250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323975" y="5248275"/>
          <a:ext cx="11493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24</xdr:row>
      <xdr:rowOff>95250</xdr:rowOff>
    </xdr:from>
    <xdr:to>
      <xdr:col>23</xdr:col>
      <xdr:colOff>9525</xdr:colOff>
      <xdr:row>24</xdr:row>
      <xdr:rowOff>95250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2476500" y="5248275"/>
          <a:ext cx="18097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152400</xdr:colOff>
      <xdr:row>21</xdr:row>
      <xdr:rowOff>133350</xdr:rowOff>
    </xdr:from>
    <xdr:to>
      <xdr:col>31</xdr:col>
      <xdr:colOff>114300</xdr:colOff>
      <xdr:row>29</xdr:row>
      <xdr:rowOff>158750</xdr:rowOff>
    </xdr:to>
    <xdr:pic>
      <xdr:nvPicPr>
        <xdr:cNvPr id="54716" name="Picture 27">
          <a:extLst>
            <a:ext uri="{FF2B5EF4-FFF2-40B4-BE49-F238E27FC236}">
              <a16:creationId xmlns:a16="http://schemas.microsoft.com/office/drawing/2014/main" id="{00000000-0008-0000-0100-0000BCD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05375" y="3590925"/>
          <a:ext cx="1009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85725</xdr:colOff>
      <xdr:row>27</xdr:row>
      <xdr:rowOff>9525</xdr:rowOff>
    </xdr:from>
    <xdr:to>
      <xdr:col>32</xdr:col>
      <xdr:colOff>282575</xdr:colOff>
      <xdr:row>27</xdr:row>
      <xdr:rowOff>9526</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4743450" y="5734050"/>
          <a:ext cx="14351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171450</xdr:colOff>
      <xdr:row>21</xdr:row>
      <xdr:rowOff>142875</xdr:rowOff>
    </xdr:from>
    <xdr:to>
      <xdr:col>32</xdr:col>
      <xdr:colOff>183004</xdr:colOff>
      <xdr:row>27</xdr:row>
      <xdr:rowOff>11517</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a:off x="6067425" y="4724400"/>
          <a:ext cx="11554" cy="1011642"/>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21</xdr:row>
      <xdr:rowOff>123825</xdr:rowOff>
    </xdr:from>
    <xdr:to>
      <xdr:col>23</xdr:col>
      <xdr:colOff>0</xdr:colOff>
      <xdr:row>25</xdr:row>
      <xdr:rowOff>136525</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flipH="1">
          <a:off x="4276725" y="4705350"/>
          <a:ext cx="0" cy="774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xdr:row>
      <xdr:rowOff>95250</xdr:rowOff>
    </xdr:from>
    <xdr:to>
      <xdr:col>14</xdr:col>
      <xdr:colOff>0</xdr:colOff>
      <xdr:row>24</xdr:row>
      <xdr:rowOff>139700</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a:off x="2466975" y="5057775"/>
          <a:ext cx="0" cy="234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21</xdr:row>
      <xdr:rowOff>180975</xdr:rowOff>
    </xdr:from>
    <xdr:to>
      <xdr:col>8</xdr:col>
      <xdr:colOff>6350</xdr:colOff>
      <xdr:row>24</xdr:row>
      <xdr:rowOff>174625</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flipH="1" flipV="1">
          <a:off x="1323975" y="4762500"/>
          <a:ext cx="6350" cy="565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30</xdr:row>
      <xdr:rowOff>0</xdr:rowOff>
    </xdr:from>
    <xdr:to>
      <xdr:col>20</xdr:col>
      <xdr:colOff>95250</xdr:colOff>
      <xdr:row>31</xdr:row>
      <xdr:rowOff>69850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3705225" y="6296025"/>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30</xdr:row>
      <xdr:rowOff>0</xdr:rowOff>
    </xdr:from>
    <xdr:to>
      <xdr:col>4</xdr:col>
      <xdr:colOff>219075</xdr:colOff>
      <xdr:row>31</xdr:row>
      <xdr:rowOff>69850</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781050" y="6296025"/>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254000</xdr:colOff>
      <xdr:row>36</xdr:row>
      <xdr:rowOff>34925</xdr:rowOff>
    </xdr:from>
    <xdr:to>
      <xdr:col>33</xdr:col>
      <xdr:colOff>82549</xdr:colOff>
      <xdr:row>52</xdr:row>
      <xdr:rowOff>41275</xdr:rowOff>
    </xdr:to>
    <xdr:graphicFrame macro="">
      <xdr:nvGraphicFramePr>
        <xdr:cNvPr id="17" name="Chart 4">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193675</xdr:colOff>
      <xdr:row>34</xdr:row>
      <xdr:rowOff>111124</xdr:rowOff>
    </xdr:from>
    <xdr:to>
      <xdr:col>25</xdr:col>
      <xdr:colOff>41275</xdr:colOff>
      <xdr:row>36</xdr:row>
      <xdr:rowOff>111124</xdr:rowOff>
    </xdr:to>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3076575" y="7439024"/>
          <a:ext cx="2616200"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ZA" sz="1400" b="1"/>
            <a:t>Squat</a:t>
          </a:r>
          <a:r>
            <a:rPr lang="en-ZA" sz="1400" b="1" baseline="0"/>
            <a:t> Calculations Graph</a:t>
          </a:r>
          <a:endParaRPr lang="en-ZA" sz="14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0.14065</cdr:x>
      <cdr:y>0.11264</cdr:y>
    </cdr:from>
    <cdr:to>
      <cdr:x>0.17416</cdr:x>
      <cdr:y>0.15471</cdr:y>
    </cdr:to>
    <cdr:sp macro="" textlink="">
      <cdr:nvSpPr>
        <cdr:cNvPr id="3" name="Rectangle 2"/>
        <cdr:cNvSpPr/>
      </cdr:nvSpPr>
      <cdr:spPr>
        <a:xfrm xmlns:a="http://schemas.openxmlformats.org/drawingml/2006/main" rot="2595858">
          <a:off x="655110" y="442051"/>
          <a:ext cx="156091" cy="165068"/>
        </a:xfrm>
        <a:prstGeom xmlns:a="http://schemas.openxmlformats.org/drawingml/2006/main" prst="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0.13906</cdr:x>
      <cdr:y>0.25451</cdr:y>
    </cdr:from>
    <cdr:to>
      <cdr:x>0.17791</cdr:x>
      <cdr:y>0.30305</cdr:y>
    </cdr:to>
    <cdr:sp macro="" textlink="">
      <cdr:nvSpPr>
        <cdr:cNvPr id="4" name="Rectangle 3"/>
        <cdr:cNvSpPr/>
      </cdr:nvSpPr>
      <cdr:spPr>
        <a:xfrm xmlns:a="http://schemas.openxmlformats.org/drawingml/2006/main">
          <a:off x="691413" y="783030"/>
          <a:ext cx="193164" cy="149337"/>
        </a:xfrm>
        <a:prstGeom xmlns:a="http://schemas.openxmlformats.org/drawingml/2006/main" prst="rect">
          <a:avLst/>
        </a:prstGeom>
        <a:solidFill xmlns:a="http://schemas.openxmlformats.org/drawingml/2006/main">
          <a:schemeClr val="accent2">
            <a:lumMod val="75000"/>
          </a:schemeClr>
        </a:solidFill>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0.17382</cdr:x>
      <cdr:y>0.08981</cdr:y>
    </cdr:from>
    <cdr:to>
      <cdr:x>0.46169</cdr:x>
      <cdr:y>0.34365</cdr:y>
    </cdr:to>
    <cdr:sp macro="" textlink="">
      <cdr:nvSpPr>
        <cdr:cNvPr id="5" name="TextBox 4"/>
        <cdr:cNvSpPr txBox="1"/>
      </cdr:nvSpPr>
      <cdr:spPr>
        <a:xfrm xmlns:a="http://schemas.openxmlformats.org/drawingml/2006/main">
          <a:off x="864242" y="276307"/>
          <a:ext cx="1431283" cy="7809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400" b="1"/>
            <a:t>Confined waters</a:t>
          </a:r>
        </a:p>
        <a:p xmlns:a="http://schemas.openxmlformats.org/drawingml/2006/main">
          <a:endParaRPr lang="en-ZA" sz="1400" b="1"/>
        </a:p>
        <a:p xmlns:a="http://schemas.openxmlformats.org/drawingml/2006/main">
          <a:r>
            <a:rPr lang="en-ZA" sz="1400" b="1"/>
            <a:t>Open waters</a:t>
          </a:r>
        </a:p>
      </cdr:txBody>
    </cdr:sp>
  </cdr:relSizeAnchor>
</c:userShapes>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ivsthanda.master@grindrodfleet.co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03"/>
  <sheetViews>
    <sheetView showGridLines="0" tabSelected="1" topLeftCell="A31" workbookViewId="0">
      <selection activeCell="N50" sqref="N50:Q50"/>
    </sheetView>
  </sheetViews>
  <sheetFormatPr defaultColWidth="8.88671875" defaultRowHeight="13.2" x14ac:dyDescent="0.25"/>
  <cols>
    <col min="1" max="1" width="1.33203125" style="181" customWidth="1"/>
    <col min="2" max="2" width="1.44140625" style="181" customWidth="1"/>
    <col min="3" max="3" width="4.33203125" style="181" customWidth="1"/>
    <col min="4" max="4" width="1.44140625" style="181" customWidth="1"/>
    <col min="5" max="5" width="4.33203125" style="181" customWidth="1"/>
    <col min="6" max="6" width="1.44140625" style="181" customWidth="1"/>
    <col min="7" max="7" width="4.33203125" style="181" customWidth="1"/>
    <col min="8" max="8" width="1.44140625" style="181" customWidth="1"/>
    <col min="9" max="9" width="4.33203125" style="181" customWidth="1"/>
    <col min="10" max="10" width="1.44140625" style="181" customWidth="1"/>
    <col min="11" max="11" width="4.33203125" style="181" customWidth="1"/>
    <col min="12" max="12" width="1.44140625" style="181" customWidth="1"/>
    <col min="13" max="13" width="4.33203125" style="181" customWidth="1"/>
    <col min="14" max="14" width="1.44140625" style="181" customWidth="1"/>
    <col min="15" max="15" width="4.33203125" style="181" customWidth="1"/>
    <col min="16" max="16" width="1.44140625" style="181" customWidth="1"/>
    <col min="17" max="17" width="4.33203125" style="181" customWidth="1"/>
    <col min="18" max="18" width="1.44140625" style="181" customWidth="1"/>
    <col min="19" max="19" width="4.33203125" style="181" customWidth="1"/>
    <col min="20" max="20" width="1.44140625" style="181" customWidth="1"/>
    <col min="21" max="21" width="4.33203125" style="181" customWidth="1"/>
    <col min="22" max="22" width="1.44140625" style="181" customWidth="1"/>
    <col min="23" max="23" width="4.33203125" style="181" customWidth="1"/>
    <col min="24" max="24" width="1.44140625" style="181" customWidth="1"/>
    <col min="25" max="25" width="4.33203125" style="181" customWidth="1"/>
    <col min="26" max="26" width="1.44140625" style="181" customWidth="1"/>
    <col min="27" max="27" width="4.33203125" style="181" customWidth="1"/>
    <col min="28" max="28" width="1.44140625" style="181" customWidth="1"/>
    <col min="29" max="29" width="4.33203125" style="181" customWidth="1"/>
    <col min="30" max="30" width="1.44140625" style="181" customWidth="1"/>
    <col min="31" max="31" width="4.33203125" style="181" customWidth="1"/>
    <col min="32" max="32" width="1.44140625" style="181" customWidth="1"/>
    <col min="33" max="35" width="4.33203125" style="181" customWidth="1"/>
    <col min="36" max="36" width="1.44140625" style="181" customWidth="1"/>
    <col min="37" max="37" width="4.33203125" style="181" customWidth="1"/>
    <col min="38" max="38" width="1.44140625" style="181" customWidth="1"/>
    <col min="39" max="39" width="1.109375" style="181" customWidth="1"/>
    <col min="40" max="40" width="3.44140625" style="180" customWidth="1"/>
    <col min="41" max="41" width="9.109375" style="180" customWidth="1"/>
    <col min="42" max="42" width="10.44140625" style="180" customWidth="1"/>
    <col min="43" max="43" width="11" style="180" customWidth="1"/>
    <col min="44" max="44" width="8.33203125" style="180" customWidth="1"/>
    <col min="45" max="16384" width="8.88671875" style="180"/>
  </cols>
  <sheetData>
    <row r="1" spans="1:44" ht="78.75" customHeight="1" thickBot="1" x14ac:dyDescent="0.3">
      <c r="A1" s="275" t="e" vm="1">
        <v>#VALUE!</v>
      </c>
      <c r="B1" s="276"/>
      <c r="C1" s="276"/>
      <c r="D1" s="276"/>
      <c r="E1" s="276"/>
      <c r="F1" s="276"/>
      <c r="G1" s="276"/>
      <c r="H1" s="280" t="s">
        <v>206</v>
      </c>
      <c r="I1" s="281"/>
      <c r="J1" s="281"/>
      <c r="K1" s="281"/>
      <c r="L1" s="281"/>
      <c r="M1" s="281"/>
      <c r="N1" s="281"/>
      <c r="O1" s="281"/>
      <c r="P1" s="281"/>
      <c r="Q1" s="281"/>
      <c r="R1" s="281"/>
      <c r="S1" s="281"/>
      <c r="T1" s="281"/>
      <c r="U1" s="281"/>
      <c r="V1" s="281"/>
      <c r="W1" s="281"/>
      <c r="X1" s="281"/>
      <c r="Y1" s="281"/>
      <c r="Z1" s="281"/>
      <c r="AA1" s="281"/>
      <c r="AB1" s="281"/>
      <c r="AC1" s="281"/>
      <c r="AD1" s="282"/>
      <c r="AE1" s="277" t="s">
        <v>238</v>
      </c>
      <c r="AF1" s="278"/>
      <c r="AG1" s="278"/>
      <c r="AH1" s="278"/>
      <c r="AI1" s="278"/>
      <c r="AJ1" s="278"/>
      <c r="AK1" s="278"/>
      <c r="AL1" s="278"/>
      <c r="AM1" s="279"/>
    </row>
    <row r="2" spans="1:44" x14ac:dyDescent="0.25">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1"/>
    </row>
    <row r="3" spans="1:44" x14ac:dyDescent="0.25">
      <c r="A3" s="284" t="s">
        <v>204</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row>
    <row r="4" spans="1:44" ht="13.8" thickBot="1" x14ac:dyDescent="0.3"/>
    <row r="5" spans="1:44" ht="15" customHeight="1" thickTop="1" x14ac:dyDescent="0.3">
      <c r="A5" s="182"/>
      <c r="B5" s="183"/>
      <c r="C5" s="183"/>
      <c r="D5" s="183"/>
      <c r="E5" s="183"/>
      <c r="F5" s="183"/>
      <c r="G5" s="183"/>
      <c r="H5" s="183"/>
      <c r="I5" s="183"/>
      <c r="J5" s="6"/>
      <c r="K5" s="6"/>
      <c r="L5" s="6"/>
      <c r="M5" s="6"/>
      <c r="N5" s="6"/>
      <c r="O5" s="6"/>
      <c r="P5" s="6"/>
      <c r="Q5" s="6"/>
      <c r="R5" s="6"/>
      <c r="S5" s="6"/>
      <c r="T5" s="6"/>
      <c r="U5" s="6"/>
      <c r="V5" s="6"/>
      <c r="W5" s="6"/>
      <c r="X5" s="6"/>
      <c r="Y5" s="6"/>
      <c r="Z5" s="6"/>
      <c r="AA5" s="6"/>
      <c r="AB5" s="6"/>
      <c r="AC5" s="7"/>
      <c r="AD5" s="7"/>
      <c r="AE5" s="8"/>
      <c r="AF5" s="8"/>
      <c r="AG5" s="8"/>
      <c r="AH5" s="8"/>
      <c r="AI5" s="8"/>
      <c r="AJ5" s="8"/>
      <c r="AK5" s="8"/>
      <c r="AL5" s="8"/>
      <c r="AM5" s="9"/>
      <c r="AO5" s="10" t="s">
        <v>125</v>
      </c>
    </row>
    <row r="6" spans="1:44" ht="15" customHeight="1" x14ac:dyDescent="0.3">
      <c r="A6" s="11"/>
      <c r="B6" s="12"/>
      <c r="C6" s="13" t="s">
        <v>30</v>
      </c>
      <c r="D6" s="12"/>
      <c r="E6" s="12"/>
      <c r="F6" s="14" t="s">
        <v>31</v>
      </c>
      <c r="G6" s="207" t="s">
        <v>239</v>
      </c>
      <c r="H6" s="208"/>
      <c r="I6" s="208"/>
      <c r="J6" s="208"/>
      <c r="K6" s="208"/>
      <c r="L6" s="208"/>
      <c r="M6" s="208"/>
      <c r="N6" s="208"/>
      <c r="O6" s="208"/>
      <c r="P6" s="208"/>
      <c r="Q6" s="209"/>
      <c r="R6" s="15"/>
      <c r="S6" s="15" t="s">
        <v>1</v>
      </c>
      <c r="T6" s="15"/>
      <c r="U6" s="15"/>
      <c r="V6" s="15" t="s">
        <v>31</v>
      </c>
      <c r="W6" s="219">
        <v>45739</v>
      </c>
      <c r="X6" s="208"/>
      <c r="Y6" s="208"/>
      <c r="Z6" s="208"/>
      <c r="AA6" s="209"/>
      <c r="AB6" s="15"/>
      <c r="AC6" s="15"/>
      <c r="AD6" s="13"/>
      <c r="AE6" s="16" t="s">
        <v>32</v>
      </c>
      <c r="AF6" s="13" t="s">
        <v>31</v>
      </c>
      <c r="AG6" s="207" t="s">
        <v>240</v>
      </c>
      <c r="AH6" s="208"/>
      <c r="AI6" s="208"/>
      <c r="AJ6" s="208"/>
      <c r="AK6" s="208"/>
      <c r="AL6" s="209"/>
      <c r="AM6" s="17"/>
    </row>
    <row r="7" spans="1:44" ht="15" customHeight="1" x14ac:dyDescent="0.25">
      <c r="A7" s="184"/>
      <c r="B7" s="12"/>
      <c r="C7" s="12"/>
      <c r="D7" s="12"/>
      <c r="E7" s="12"/>
      <c r="F7" s="14"/>
      <c r="G7" s="12"/>
      <c r="H7" s="12"/>
      <c r="I7" s="12"/>
      <c r="J7" s="12"/>
      <c r="K7" s="12"/>
      <c r="L7" s="12"/>
      <c r="M7" s="12"/>
      <c r="N7" s="12"/>
      <c r="O7" s="12"/>
      <c r="P7" s="12"/>
      <c r="Q7" s="13"/>
      <c r="R7" s="13"/>
      <c r="S7" s="13"/>
      <c r="T7" s="13"/>
      <c r="U7" s="13"/>
      <c r="V7" s="13"/>
      <c r="W7" s="13"/>
      <c r="X7" s="19"/>
      <c r="Y7" s="12"/>
      <c r="Z7" s="12"/>
      <c r="AA7" s="12"/>
      <c r="AB7" s="12"/>
      <c r="AC7" s="13"/>
      <c r="AD7" s="13"/>
      <c r="AE7" s="13"/>
      <c r="AF7" s="13"/>
      <c r="AG7" s="13"/>
      <c r="AH7" s="13"/>
      <c r="AI7" s="13"/>
      <c r="AJ7" s="13"/>
      <c r="AK7" s="13"/>
      <c r="AL7" s="13"/>
      <c r="AM7" s="185"/>
      <c r="AQ7" s="186"/>
      <c r="AR7" s="187"/>
    </row>
    <row r="8" spans="1:44" ht="15" customHeight="1" x14ac:dyDescent="0.25">
      <c r="A8" s="184"/>
      <c r="B8" s="12"/>
      <c r="C8" s="13" t="s">
        <v>0</v>
      </c>
      <c r="D8" s="12"/>
      <c r="E8" s="12"/>
      <c r="F8" s="14" t="s">
        <v>31</v>
      </c>
      <c r="G8" s="207" t="s">
        <v>256</v>
      </c>
      <c r="H8" s="208"/>
      <c r="I8" s="208"/>
      <c r="J8" s="208"/>
      <c r="K8" s="208"/>
      <c r="L8" s="208"/>
      <c r="M8" s="208"/>
      <c r="N8" s="208"/>
      <c r="O8" s="208"/>
      <c r="P8" s="208"/>
      <c r="Q8" s="209"/>
      <c r="R8" s="15"/>
      <c r="S8" s="15" t="s">
        <v>33</v>
      </c>
      <c r="T8" s="15"/>
      <c r="U8" s="15"/>
      <c r="V8" s="15" t="s">
        <v>31</v>
      </c>
      <c r="W8" s="207" t="s">
        <v>241</v>
      </c>
      <c r="X8" s="208"/>
      <c r="Y8" s="208"/>
      <c r="Z8" s="208"/>
      <c r="AA8" s="209"/>
      <c r="AB8" s="21"/>
      <c r="AC8" s="21"/>
      <c r="AD8" s="13"/>
      <c r="AE8" s="16" t="s">
        <v>140</v>
      </c>
      <c r="AF8" s="13" t="s">
        <v>31</v>
      </c>
      <c r="AG8" s="207">
        <v>2015</v>
      </c>
      <c r="AH8" s="208"/>
      <c r="AI8" s="208"/>
      <c r="AJ8" s="208"/>
      <c r="AK8" s="208"/>
      <c r="AL8" s="209"/>
      <c r="AM8" s="185"/>
    </row>
    <row r="9" spans="1:44" ht="15" customHeight="1" x14ac:dyDescent="0.35">
      <c r="A9" s="184"/>
      <c r="B9" s="12"/>
      <c r="C9" s="12"/>
      <c r="D9" s="12"/>
      <c r="E9" s="12"/>
      <c r="F9" s="12"/>
      <c r="G9" s="12"/>
      <c r="H9" s="22"/>
      <c r="I9" s="22"/>
      <c r="J9" s="22"/>
      <c r="K9" s="12"/>
      <c r="L9" s="12"/>
      <c r="M9" s="12"/>
      <c r="N9" s="12"/>
      <c r="O9" s="12"/>
      <c r="P9" s="12"/>
      <c r="Q9" s="12"/>
      <c r="R9" s="12"/>
      <c r="S9" s="12"/>
      <c r="T9" s="12"/>
      <c r="U9" s="12"/>
      <c r="V9" s="12"/>
      <c r="W9" s="12"/>
      <c r="X9" s="12"/>
      <c r="Y9" s="12"/>
      <c r="Z9" s="12"/>
      <c r="AA9" s="12"/>
      <c r="AB9" s="12"/>
      <c r="AC9" s="13"/>
      <c r="AD9" s="13"/>
      <c r="AE9" s="13"/>
      <c r="AF9" s="13"/>
      <c r="AG9" s="13"/>
      <c r="AH9" s="13"/>
      <c r="AI9" s="13"/>
      <c r="AJ9" s="13"/>
      <c r="AK9" s="13"/>
      <c r="AL9" s="13"/>
      <c r="AM9" s="185"/>
      <c r="AO9" s="23"/>
      <c r="AP9" s="23" t="s">
        <v>212</v>
      </c>
      <c r="AQ9" s="24">
        <f>Q18/Q23/AA21/((G14+G12)/2)</f>
        <v>0.7769341810560404</v>
      </c>
    </row>
    <row r="10" spans="1:44" ht="15" customHeight="1" thickBot="1" x14ac:dyDescent="0.4">
      <c r="A10" s="188"/>
      <c r="B10" s="220" t="s">
        <v>118</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1">
        <f>1.5*AA21/100</f>
        <v>0.45</v>
      </c>
      <c r="AE10" s="222"/>
      <c r="AF10" s="223"/>
      <c r="AG10" s="26" t="s">
        <v>10</v>
      </c>
      <c r="AH10" s="215"/>
      <c r="AI10" s="215"/>
      <c r="AJ10" s="27"/>
      <c r="AK10" s="28"/>
      <c r="AL10" s="28"/>
      <c r="AM10" s="189"/>
      <c r="AP10" s="23" t="s">
        <v>213</v>
      </c>
      <c r="AQ10" s="30">
        <v>0.77690000000000003</v>
      </c>
    </row>
    <row r="11" spans="1:44" ht="15" customHeight="1" x14ac:dyDescent="0.25">
      <c r="A11" s="31"/>
      <c r="B11" s="32"/>
      <c r="C11" s="32" t="s">
        <v>34</v>
      </c>
      <c r="D11" s="32"/>
      <c r="E11" s="32"/>
      <c r="F11" s="32"/>
      <c r="G11" s="32"/>
      <c r="H11" s="32"/>
      <c r="I11" s="32"/>
      <c r="J11" s="32"/>
      <c r="K11" s="32"/>
      <c r="L11" s="32"/>
      <c r="M11" s="32"/>
      <c r="N11" s="32"/>
      <c r="O11" s="32"/>
      <c r="P11" s="32"/>
      <c r="Q11" s="32"/>
      <c r="R11" s="32"/>
      <c r="S11" s="32"/>
      <c r="T11" s="32"/>
      <c r="U11" s="33"/>
      <c r="V11" s="32"/>
      <c r="W11" s="32"/>
      <c r="X11" s="32"/>
      <c r="Y11" s="32"/>
      <c r="Z11" s="32"/>
      <c r="AA11" s="32"/>
      <c r="AB11" s="32"/>
      <c r="AC11" s="32"/>
      <c r="AD11" s="32"/>
      <c r="AE11" s="32"/>
      <c r="AF11" s="32"/>
      <c r="AG11" s="32"/>
      <c r="AH11" s="32"/>
      <c r="AI11" s="32"/>
      <c r="AJ11" s="32"/>
      <c r="AK11" s="32"/>
      <c r="AL11" s="32"/>
      <c r="AM11" s="34"/>
    </row>
    <row r="12" spans="1:44" ht="15" customHeight="1" x14ac:dyDescent="0.25">
      <c r="A12" s="31"/>
      <c r="B12" s="13"/>
      <c r="C12" s="13" t="s">
        <v>36</v>
      </c>
      <c r="D12" s="13"/>
      <c r="E12" s="13"/>
      <c r="F12" s="13"/>
      <c r="G12" s="210">
        <v>5.0999999999999996</v>
      </c>
      <c r="H12" s="211"/>
      <c r="I12" s="212"/>
      <c r="J12" s="13" t="s">
        <v>10</v>
      </c>
      <c r="K12" s="13"/>
      <c r="L12" s="13"/>
      <c r="M12" s="13"/>
      <c r="N12" s="13"/>
      <c r="O12" s="13"/>
      <c r="P12" s="13"/>
      <c r="Q12" s="13"/>
      <c r="R12" s="13"/>
      <c r="S12" s="13"/>
      <c r="T12" s="13"/>
      <c r="U12" s="35"/>
      <c r="V12" s="13"/>
      <c r="W12" s="12" t="s">
        <v>35</v>
      </c>
      <c r="X12" s="13"/>
      <c r="Y12" s="13"/>
      <c r="Z12" s="13"/>
      <c r="AA12" s="13"/>
      <c r="AB12" s="13"/>
      <c r="AC12" s="13"/>
      <c r="AD12" s="13"/>
      <c r="AE12" s="13"/>
      <c r="AF12" s="13"/>
      <c r="AG12" s="13"/>
      <c r="AH12" s="13"/>
      <c r="AI12" s="13"/>
      <c r="AJ12" s="13"/>
      <c r="AK12" s="13"/>
      <c r="AL12" s="13"/>
      <c r="AM12" s="34"/>
    </row>
    <row r="13" spans="1:44" ht="15" customHeight="1" x14ac:dyDescent="0.25">
      <c r="A13" s="31"/>
      <c r="B13" s="13"/>
      <c r="C13" s="13"/>
      <c r="D13" s="13"/>
      <c r="E13" s="13"/>
      <c r="F13" s="13"/>
      <c r="G13" s="13"/>
      <c r="H13" s="13"/>
      <c r="I13" s="13"/>
      <c r="J13" s="13"/>
      <c r="K13" s="13"/>
      <c r="L13" s="13"/>
      <c r="M13" s="13"/>
      <c r="N13" s="13"/>
      <c r="O13" s="13"/>
      <c r="P13" s="13"/>
      <c r="Q13" s="13"/>
      <c r="R13" s="13"/>
      <c r="S13" s="13"/>
      <c r="T13" s="13"/>
      <c r="U13" s="35"/>
      <c r="V13" s="13"/>
      <c r="W13" s="13"/>
      <c r="X13" s="13"/>
      <c r="Y13" s="13"/>
      <c r="Z13" s="13"/>
      <c r="AA13" s="13"/>
      <c r="AB13" s="13"/>
      <c r="AC13" s="13"/>
      <c r="AD13" s="13"/>
      <c r="AE13" s="13"/>
      <c r="AF13" s="13"/>
      <c r="AG13" s="13"/>
      <c r="AH13" s="13"/>
      <c r="AI13" s="13"/>
      <c r="AJ13" s="13"/>
      <c r="AK13" s="13"/>
      <c r="AL13" s="13"/>
      <c r="AM13" s="34"/>
    </row>
    <row r="14" spans="1:44" ht="15" customHeight="1" x14ac:dyDescent="0.25">
      <c r="A14" s="36"/>
      <c r="B14" s="13"/>
      <c r="C14" s="13" t="s">
        <v>39</v>
      </c>
      <c r="D14" s="13"/>
      <c r="E14" s="13"/>
      <c r="F14" s="13"/>
      <c r="G14" s="210">
        <v>6.32</v>
      </c>
      <c r="H14" s="211"/>
      <c r="I14" s="212"/>
      <c r="J14" s="13" t="s">
        <v>10</v>
      </c>
      <c r="K14" s="13"/>
      <c r="L14" s="16"/>
      <c r="M14" s="37" t="s">
        <v>37</v>
      </c>
      <c r="N14" s="37"/>
      <c r="O14" s="13"/>
      <c r="P14" s="13" t="s">
        <v>31</v>
      </c>
      <c r="Q14" s="224">
        <v>23224</v>
      </c>
      <c r="R14" s="225"/>
      <c r="S14" s="226"/>
      <c r="T14" s="38"/>
      <c r="U14" s="39"/>
      <c r="V14" s="13"/>
      <c r="W14" s="13"/>
      <c r="X14" s="13"/>
      <c r="Y14" s="38"/>
      <c r="Z14" s="38"/>
      <c r="AA14" s="38" t="s">
        <v>9</v>
      </c>
      <c r="AB14" s="13"/>
      <c r="AC14" s="13"/>
      <c r="AD14" s="207">
        <v>11</v>
      </c>
      <c r="AE14" s="209"/>
      <c r="AF14" s="13"/>
      <c r="AG14" s="13" t="s">
        <v>38</v>
      </c>
      <c r="AH14" s="13"/>
      <c r="AI14" s="13"/>
      <c r="AJ14" s="13"/>
      <c r="AK14" s="13"/>
      <c r="AL14" s="13"/>
      <c r="AM14" s="40"/>
    </row>
    <row r="15" spans="1:44" ht="15" customHeight="1" x14ac:dyDescent="0.25">
      <c r="A15" s="31"/>
      <c r="B15" s="13"/>
      <c r="C15" s="41"/>
      <c r="D15" s="41"/>
      <c r="E15" s="41"/>
      <c r="F15" s="41"/>
      <c r="G15" s="41"/>
      <c r="H15" s="41"/>
      <c r="I15" s="41"/>
      <c r="J15" s="41"/>
      <c r="K15" s="41"/>
      <c r="L15" s="41"/>
      <c r="M15" s="41"/>
      <c r="N15" s="41"/>
      <c r="O15" s="41"/>
      <c r="P15" s="41"/>
      <c r="Q15" s="41"/>
      <c r="R15" s="41"/>
      <c r="S15" s="41"/>
      <c r="T15" s="41"/>
      <c r="U15" s="42"/>
      <c r="V15" s="41"/>
      <c r="W15" s="41"/>
      <c r="X15" s="41"/>
      <c r="Y15" s="41"/>
      <c r="Z15" s="41"/>
      <c r="AA15" s="41"/>
      <c r="AB15" s="41"/>
      <c r="AC15" s="41"/>
      <c r="AD15" s="41"/>
      <c r="AE15" s="13"/>
      <c r="AF15" s="13"/>
      <c r="AG15" s="13"/>
      <c r="AH15" s="13"/>
      <c r="AI15" s="13"/>
      <c r="AJ15" s="13"/>
      <c r="AK15" s="13"/>
      <c r="AL15" s="13"/>
      <c r="AM15" s="34"/>
    </row>
    <row r="16" spans="1:44" ht="15" customHeight="1" x14ac:dyDescent="0.25">
      <c r="A16" s="31"/>
      <c r="B16" s="13"/>
      <c r="C16" s="41" t="s">
        <v>142</v>
      </c>
      <c r="D16" s="41"/>
      <c r="E16" s="41"/>
      <c r="F16" s="41"/>
      <c r="G16" s="210">
        <v>5.71</v>
      </c>
      <c r="H16" s="211"/>
      <c r="I16" s="212"/>
      <c r="J16" s="41" t="s">
        <v>10</v>
      </c>
      <c r="K16" s="41"/>
      <c r="L16" s="16"/>
      <c r="M16" s="37" t="s">
        <v>40</v>
      </c>
      <c r="N16" s="37"/>
      <c r="O16" s="41"/>
      <c r="P16" s="41" t="s">
        <v>31</v>
      </c>
      <c r="Q16" s="224">
        <v>12282</v>
      </c>
      <c r="R16" s="225"/>
      <c r="S16" s="226"/>
      <c r="T16" s="38"/>
      <c r="U16" s="39"/>
      <c r="V16" s="41"/>
      <c r="W16" s="41"/>
      <c r="X16" s="41"/>
      <c r="Y16" s="43"/>
      <c r="Z16" s="43"/>
      <c r="AA16" s="43" t="s">
        <v>41</v>
      </c>
      <c r="AB16" s="41"/>
      <c r="AC16" s="41"/>
      <c r="AD16" s="227">
        <v>11</v>
      </c>
      <c r="AE16" s="228"/>
      <c r="AF16" s="13"/>
      <c r="AG16" s="13" t="s">
        <v>38</v>
      </c>
      <c r="AH16" s="13"/>
      <c r="AI16" s="13"/>
      <c r="AJ16" s="13"/>
      <c r="AK16" s="13"/>
      <c r="AL16" s="13"/>
      <c r="AM16" s="34"/>
    </row>
    <row r="17" spans="1:43" ht="15" customHeight="1" x14ac:dyDescent="0.25">
      <c r="A17" s="31"/>
      <c r="B17" s="13"/>
      <c r="C17" s="41"/>
      <c r="D17" s="41"/>
      <c r="E17" s="41"/>
      <c r="F17" s="41"/>
      <c r="G17" s="41"/>
      <c r="H17" s="41"/>
      <c r="I17" s="41"/>
      <c r="J17" s="41"/>
      <c r="K17" s="41"/>
      <c r="L17" s="41"/>
      <c r="M17" s="41"/>
      <c r="N17" s="41"/>
      <c r="O17" s="41"/>
      <c r="P17" s="41"/>
      <c r="Q17" s="41"/>
      <c r="R17" s="41"/>
      <c r="S17" s="41"/>
      <c r="T17" s="41"/>
      <c r="U17" s="42"/>
      <c r="V17" s="41"/>
      <c r="W17" s="41"/>
      <c r="X17" s="41"/>
      <c r="Y17" s="41"/>
      <c r="Z17" s="41"/>
      <c r="AA17" s="41"/>
      <c r="AB17" s="41"/>
      <c r="AC17" s="41"/>
      <c r="AD17" s="41"/>
      <c r="AE17" s="13"/>
      <c r="AF17" s="13"/>
      <c r="AG17" s="13"/>
      <c r="AH17" s="13"/>
      <c r="AI17" s="13"/>
      <c r="AJ17" s="13"/>
      <c r="AK17" s="13"/>
      <c r="AL17" s="13"/>
      <c r="AM17" s="34"/>
      <c r="AP17" s="23" t="s">
        <v>126</v>
      </c>
      <c r="AQ17" s="44">
        <f>IF(AQ10&gt;0,AQ10,AQ9)</f>
        <v>0.77690000000000003</v>
      </c>
    </row>
    <row r="18" spans="1:43" ht="15" customHeight="1" thickBot="1" x14ac:dyDescent="0.3">
      <c r="A18" s="31"/>
      <c r="B18" s="13"/>
      <c r="C18" s="41" t="s">
        <v>42</v>
      </c>
      <c r="D18" s="41"/>
      <c r="E18" s="41"/>
      <c r="F18" s="41"/>
      <c r="G18" s="224">
        <v>14992</v>
      </c>
      <c r="H18" s="225"/>
      <c r="I18" s="226"/>
      <c r="J18" s="41" t="s">
        <v>10</v>
      </c>
      <c r="K18" s="41"/>
      <c r="L18" s="16"/>
      <c r="M18" s="37" t="s">
        <v>43</v>
      </c>
      <c r="N18" s="37"/>
      <c r="O18" s="41"/>
      <c r="P18" s="41" t="s">
        <v>31</v>
      </c>
      <c r="Q18" s="224">
        <v>23224</v>
      </c>
      <c r="R18" s="225"/>
      <c r="S18" s="226"/>
      <c r="T18" s="38"/>
      <c r="U18" s="39"/>
      <c r="V18" s="41"/>
      <c r="W18" s="41"/>
      <c r="X18" s="41"/>
      <c r="Y18" s="43" t="s">
        <v>143</v>
      </c>
      <c r="Z18" s="43"/>
      <c r="AA18" s="43"/>
      <c r="AB18" s="41"/>
      <c r="AC18" s="41"/>
      <c r="AD18" s="213">
        <v>27.5</v>
      </c>
      <c r="AE18" s="214"/>
      <c r="AF18" s="13"/>
      <c r="AG18" s="13"/>
      <c r="AH18" s="13" t="s">
        <v>10</v>
      </c>
      <c r="AI18" s="13"/>
      <c r="AJ18" s="13"/>
      <c r="AK18" s="13"/>
      <c r="AL18" s="13"/>
      <c r="AM18" s="34"/>
      <c r="AO18" s="45" t="s">
        <v>121</v>
      </c>
      <c r="AP18" s="285" t="s">
        <v>122</v>
      </c>
      <c r="AQ18" s="285"/>
    </row>
    <row r="19" spans="1:43" ht="15" customHeight="1" thickBot="1" x14ac:dyDescent="0.3">
      <c r="A19" s="31"/>
      <c r="B19" s="13"/>
      <c r="C19" s="13"/>
      <c r="D19" s="41"/>
      <c r="E19" s="46"/>
      <c r="F19" s="41"/>
      <c r="G19" s="13"/>
      <c r="H19" s="46"/>
      <c r="I19" s="41"/>
      <c r="J19" s="46"/>
      <c r="K19" s="41"/>
      <c r="L19" s="13"/>
      <c r="M19" s="41"/>
      <c r="N19" s="13"/>
      <c r="O19" s="41"/>
      <c r="P19" s="13"/>
      <c r="Q19" s="41"/>
      <c r="R19" s="13"/>
      <c r="S19" s="41"/>
      <c r="T19" s="13"/>
      <c r="U19" s="42"/>
      <c r="V19" s="13"/>
      <c r="W19" s="41"/>
      <c r="X19" s="13"/>
      <c r="Y19" s="41"/>
      <c r="Z19" s="13"/>
      <c r="AA19" s="41"/>
      <c r="AB19" s="13"/>
      <c r="AC19" s="41"/>
      <c r="AD19" s="13"/>
      <c r="AE19" s="13"/>
      <c r="AF19" s="13"/>
      <c r="AG19" s="13"/>
      <c r="AH19" s="13"/>
      <c r="AI19" s="13"/>
      <c r="AJ19" s="13"/>
      <c r="AK19" s="13"/>
      <c r="AL19" s="13"/>
      <c r="AM19" s="34"/>
      <c r="AO19" s="193" t="s">
        <v>127</v>
      </c>
      <c r="AP19" s="194" t="s">
        <v>123</v>
      </c>
      <c r="AQ19" s="195" t="s">
        <v>124</v>
      </c>
    </row>
    <row r="20" spans="1:43" ht="15" customHeight="1" x14ac:dyDescent="0.25">
      <c r="A20" s="47"/>
      <c r="B20" s="48"/>
      <c r="C20" s="48"/>
      <c r="D20" s="49"/>
      <c r="E20" s="50"/>
      <c r="F20" s="49"/>
      <c r="G20" s="48"/>
      <c r="H20" s="50"/>
      <c r="I20" s="49"/>
      <c r="J20" s="50"/>
      <c r="K20" s="49"/>
      <c r="L20" s="48"/>
      <c r="M20" s="49"/>
      <c r="N20" s="48"/>
      <c r="O20" s="49"/>
      <c r="P20" s="48"/>
      <c r="Q20" s="49"/>
      <c r="R20" s="48"/>
      <c r="S20" s="49"/>
      <c r="T20" s="48"/>
      <c r="U20" s="49"/>
      <c r="V20" s="48"/>
      <c r="W20" s="49"/>
      <c r="X20" s="48"/>
      <c r="Y20" s="49"/>
      <c r="Z20" s="48"/>
      <c r="AA20" s="49"/>
      <c r="AB20" s="48"/>
      <c r="AC20" s="49"/>
      <c r="AD20" s="48"/>
      <c r="AE20" s="48"/>
      <c r="AF20" s="48"/>
      <c r="AG20" s="48"/>
      <c r="AH20" s="48"/>
      <c r="AI20" s="48"/>
      <c r="AJ20" s="48"/>
      <c r="AK20" s="48"/>
      <c r="AL20" s="48"/>
      <c r="AM20" s="51"/>
      <c r="AO20" s="196">
        <v>0</v>
      </c>
      <c r="AP20" s="52">
        <f>IFERROR((2*$AQ$17*AO20*AO20/100),"")</f>
        <v>0</v>
      </c>
      <c r="AQ20" s="53">
        <f>IF(AP20="","",AP20/2)</f>
        <v>0</v>
      </c>
    </row>
    <row r="21" spans="1:43" ht="15" customHeight="1" x14ac:dyDescent="0.25">
      <c r="A21" s="31"/>
      <c r="B21" s="54" t="s">
        <v>44</v>
      </c>
      <c r="C21" s="12" t="s">
        <v>45</v>
      </c>
      <c r="D21" s="13"/>
      <c r="E21" s="55"/>
      <c r="F21" s="13"/>
      <c r="G21" s="13"/>
      <c r="H21" s="54"/>
      <c r="I21" s="41"/>
      <c r="J21" s="13"/>
      <c r="K21" s="13"/>
      <c r="L21" s="13"/>
      <c r="M21" s="13" t="s">
        <v>46</v>
      </c>
      <c r="N21" s="13"/>
      <c r="O21" s="13"/>
      <c r="P21" s="13" t="s">
        <v>31</v>
      </c>
      <c r="Q21" s="210">
        <v>179.93</v>
      </c>
      <c r="R21" s="211"/>
      <c r="S21" s="212"/>
      <c r="T21" s="56"/>
      <c r="U21" s="56"/>
      <c r="V21" s="13" t="s">
        <v>47</v>
      </c>
      <c r="W21" s="13"/>
      <c r="X21" s="13"/>
      <c r="Y21" s="13"/>
      <c r="Z21" s="13" t="s">
        <v>31</v>
      </c>
      <c r="AA21" s="210">
        <v>30</v>
      </c>
      <c r="AB21" s="211"/>
      <c r="AC21" s="212"/>
      <c r="AD21" s="13"/>
      <c r="AE21" s="13" t="s">
        <v>48</v>
      </c>
      <c r="AF21" s="13"/>
      <c r="AG21" s="13"/>
      <c r="AH21" s="13" t="s">
        <v>31</v>
      </c>
      <c r="AI21" s="210">
        <v>15</v>
      </c>
      <c r="AJ21" s="211"/>
      <c r="AK21" s="212"/>
      <c r="AL21" s="13"/>
      <c r="AM21" s="34"/>
      <c r="AO21" s="57">
        <v>2</v>
      </c>
      <c r="AP21" s="58">
        <f t="shared" ref="AP21:AP28" si="0">IFERROR((2*$AQ$17*AO21*AO21/100),"")</f>
        <v>6.2152000000000006E-2</v>
      </c>
      <c r="AQ21" s="59">
        <f t="shared" ref="AQ21:AQ28" si="1">IF(AP21="","",AP21/2)</f>
        <v>3.1076000000000003E-2</v>
      </c>
    </row>
    <row r="22" spans="1:43" ht="15" customHeight="1" x14ac:dyDescent="0.25">
      <c r="A22" s="31"/>
      <c r="B22" s="54"/>
      <c r="C22" s="12"/>
      <c r="D22" s="13"/>
      <c r="E22" s="55"/>
      <c r="F22" s="13"/>
      <c r="G22" s="13"/>
      <c r="H22" s="54"/>
      <c r="I22" s="41"/>
      <c r="J22" s="13"/>
      <c r="K22" s="13"/>
      <c r="L22" s="13"/>
      <c r="M22" s="13"/>
      <c r="N22" s="13"/>
      <c r="O22" s="13"/>
      <c r="P22" s="13"/>
      <c r="Q22" s="60"/>
      <c r="R22" s="60"/>
      <c r="S22" s="60"/>
      <c r="T22" s="56"/>
      <c r="U22" s="56"/>
      <c r="V22" s="13"/>
      <c r="W22" s="13"/>
      <c r="X22" s="13"/>
      <c r="Y22" s="13"/>
      <c r="Z22" s="13"/>
      <c r="AA22" s="60"/>
      <c r="AB22" s="60"/>
      <c r="AC22" s="60"/>
      <c r="AD22" s="13"/>
      <c r="AE22" s="13"/>
      <c r="AF22" s="13"/>
      <c r="AG22" s="13"/>
      <c r="AH22" s="13"/>
      <c r="AI22" s="60"/>
      <c r="AJ22" s="60"/>
      <c r="AK22" s="60"/>
      <c r="AL22" s="13"/>
      <c r="AM22" s="34"/>
      <c r="AO22" s="57">
        <v>4</v>
      </c>
      <c r="AP22" s="58">
        <f t="shared" si="0"/>
        <v>0.24860800000000002</v>
      </c>
      <c r="AQ22" s="59">
        <f t="shared" si="1"/>
        <v>0.12430400000000001</v>
      </c>
    </row>
    <row r="23" spans="1:43" ht="15" customHeight="1" x14ac:dyDescent="0.25">
      <c r="A23" s="31"/>
      <c r="B23" s="54"/>
      <c r="C23" s="12"/>
      <c r="D23" s="13"/>
      <c r="E23" s="55"/>
      <c r="F23" s="13"/>
      <c r="G23" s="13"/>
      <c r="H23" s="54"/>
      <c r="I23" s="41"/>
      <c r="J23" s="13"/>
      <c r="K23" s="13"/>
      <c r="L23" s="13"/>
      <c r="M23" s="13" t="s">
        <v>117</v>
      </c>
      <c r="N23" s="13"/>
      <c r="O23" s="13"/>
      <c r="P23" s="13" t="s">
        <v>31</v>
      </c>
      <c r="Q23" s="210">
        <v>174.5</v>
      </c>
      <c r="R23" s="211"/>
      <c r="S23" s="212"/>
      <c r="T23" s="56"/>
      <c r="U23" s="56"/>
      <c r="V23" s="13" t="s">
        <v>119</v>
      </c>
      <c r="W23" s="13"/>
      <c r="X23" s="13"/>
      <c r="Y23" s="13"/>
      <c r="Z23" s="13" t="s">
        <v>31</v>
      </c>
      <c r="AA23" s="210">
        <v>42.5</v>
      </c>
      <c r="AB23" s="211"/>
      <c r="AC23" s="212"/>
      <c r="AD23" s="13"/>
      <c r="AE23" s="13"/>
      <c r="AF23" s="13"/>
      <c r="AG23" s="13"/>
      <c r="AH23" s="13"/>
      <c r="AI23" s="60"/>
      <c r="AJ23" s="60"/>
      <c r="AK23" s="60"/>
      <c r="AL23" s="13"/>
      <c r="AM23" s="34"/>
      <c r="AO23" s="57">
        <v>6</v>
      </c>
      <c r="AP23" s="58">
        <f t="shared" si="0"/>
        <v>0.55936800000000009</v>
      </c>
      <c r="AQ23" s="59">
        <f t="shared" si="1"/>
        <v>0.27968400000000004</v>
      </c>
    </row>
    <row r="24" spans="1:43" ht="15" customHeight="1" x14ac:dyDescent="0.25">
      <c r="A24" s="31"/>
      <c r="B24" s="54"/>
      <c r="C24" s="12"/>
      <c r="D24" s="13"/>
      <c r="E24" s="55"/>
      <c r="F24" s="13"/>
      <c r="G24" s="13"/>
      <c r="H24" s="54"/>
      <c r="I24" s="41"/>
      <c r="J24" s="13"/>
      <c r="K24" s="13"/>
      <c r="L24" s="13"/>
      <c r="M24" s="13"/>
      <c r="N24" s="13"/>
      <c r="O24" s="13"/>
      <c r="P24" s="13"/>
      <c r="Q24" s="60"/>
      <c r="R24" s="60"/>
      <c r="S24" s="60"/>
      <c r="T24" s="56"/>
      <c r="U24" s="56"/>
      <c r="V24" s="13" t="s">
        <v>120</v>
      </c>
      <c r="W24" s="13"/>
      <c r="X24" s="13"/>
      <c r="Y24" s="13"/>
      <c r="Z24" s="13"/>
      <c r="AA24" s="60"/>
      <c r="AB24" s="60"/>
      <c r="AC24" s="60"/>
      <c r="AD24" s="13"/>
      <c r="AE24" s="13"/>
      <c r="AF24" s="13"/>
      <c r="AG24" s="13"/>
      <c r="AH24" s="13"/>
      <c r="AI24" s="60"/>
      <c r="AJ24" s="60"/>
      <c r="AK24" s="60"/>
      <c r="AL24" s="13"/>
      <c r="AM24" s="34"/>
      <c r="AO24" s="57">
        <v>8</v>
      </c>
      <c r="AP24" s="58">
        <f t="shared" si="0"/>
        <v>0.99443200000000009</v>
      </c>
      <c r="AQ24" s="59">
        <f t="shared" si="1"/>
        <v>0.49721600000000005</v>
      </c>
    </row>
    <row r="25" spans="1:43" ht="15" customHeight="1" x14ac:dyDescent="0.25">
      <c r="A25" s="61"/>
      <c r="B25" s="62"/>
      <c r="C25" s="63"/>
      <c r="D25" s="63"/>
      <c r="E25" s="64"/>
      <c r="F25" s="63"/>
      <c r="G25" s="63"/>
      <c r="H25" s="62"/>
      <c r="I25" s="65"/>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6"/>
      <c r="AO25" s="57">
        <v>10</v>
      </c>
      <c r="AP25" s="58">
        <f t="shared" si="0"/>
        <v>1.5537999999999998</v>
      </c>
      <c r="AQ25" s="59">
        <f t="shared" si="1"/>
        <v>0.77689999999999992</v>
      </c>
    </row>
    <row r="26" spans="1:43" ht="15" x14ac:dyDescent="0.25">
      <c r="A26" s="31"/>
      <c r="B26" s="13"/>
      <c r="C26" s="13"/>
      <c r="D26" s="13"/>
      <c r="E26" s="41"/>
      <c r="F26" s="13"/>
      <c r="G26" s="13"/>
      <c r="H26" s="54"/>
      <c r="I26" s="41"/>
      <c r="J26" s="13"/>
      <c r="K26" s="13"/>
      <c r="L26" s="13"/>
      <c r="M26" s="13"/>
      <c r="N26" s="37"/>
      <c r="O26" s="37"/>
      <c r="P26" s="37"/>
      <c r="Q26" s="229">
        <v>152.6</v>
      </c>
      <c r="R26" s="230"/>
      <c r="S26" s="231"/>
      <c r="T26" s="13"/>
      <c r="U26" s="13"/>
      <c r="V26" s="13"/>
      <c r="W26" s="13"/>
      <c r="X26" s="13"/>
      <c r="Y26" s="13"/>
      <c r="Z26" s="13"/>
      <c r="AA26" s="13"/>
      <c r="AB26" s="13"/>
      <c r="AC26" s="13"/>
      <c r="AD26" s="13"/>
      <c r="AE26" s="13"/>
      <c r="AF26" s="13"/>
      <c r="AG26" s="13"/>
      <c r="AH26" s="13"/>
      <c r="AI26" s="67"/>
      <c r="AJ26" s="13"/>
      <c r="AK26" s="13"/>
      <c r="AL26" s="13"/>
      <c r="AM26" s="34"/>
      <c r="AO26" s="57">
        <v>12</v>
      </c>
      <c r="AP26" s="58">
        <f t="shared" si="0"/>
        <v>2.2374720000000003</v>
      </c>
      <c r="AQ26" s="59">
        <f t="shared" si="1"/>
        <v>1.1187360000000002</v>
      </c>
    </row>
    <row r="27" spans="1:43" ht="15" x14ac:dyDescent="0.25">
      <c r="A27" s="31"/>
      <c r="B27" s="13"/>
      <c r="C27" s="41"/>
      <c r="D27" s="46"/>
      <c r="E27" s="41"/>
      <c r="F27" s="41"/>
      <c r="G27" s="13"/>
      <c r="H27" s="13"/>
      <c r="I27" s="13"/>
      <c r="J27" s="13"/>
      <c r="K27" s="13"/>
      <c r="L27" s="13"/>
      <c r="M27" s="13"/>
      <c r="N27" s="13"/>
      <c r="O27" s="13"/>
      <c r="P27" s="13"/>
      <c r="Q27" s="13"/>
      <c r="R27" s="13"/>
      <c r="S27" s="13"/>
      <c r="T27" s="13"/>
      <c r="U27" s="13"/>
      <c r="V27" s="13"/>
      <c r="W27" s="13"/>
      <c r="X27" s="13"/>
      <c r="Y27" s="13"/>
      <c r="Z27" s="13"/>
      <c r="AA27" s="13"/>
      <c r="AB27" s="13"/>
      <c r="AC27" s="68"/>
      <c r="AD27" s="13"/>
      <c r="AE27" s="13"/>
      <c r="AF27" s="13"/>
      <c r="AG27" s="13"/>
      <c r="AH27" s="13"/>
      <c r="AI27" s="68"/>
      <c r="AJ27" s="13"/>
      <c r="AK27" s="13"/>
      <c r="AL27" s="13"/>
      <c r="AM27" s="34"/>
      <c r="AO27" s="57">
        <v>14</v>
      </c>
      <c r="AP27" s="58">
        <f t="shared" si="0"/>
        <v>3.0454479999999999</v>
      </c>
      <c r="AQ27" s="59">
        <f t="shared" si="1"/>
        <v>1.522724</v>
      </c>
    </row>
    <row r="28" spans="1:43" ht="15.75" customHeight="1" thickBot="1" x14ac:dyDescent="0.3">
      <c r="A28" s="31"/>
      <c r="B28" s="13"/>
      <c r="C28" s="13"/>
      <c r="D28" s="13"/>
      <c r="E28" s="232">
        <v>27.3</v>
      </c>
      <c r="F28" s="233"/>
      <c r="G28" s="234"/>
      <c r="H28" s="16"/>
      <c r="I28" s="15"/>
      <c r="J28" s="37"/>
      <c r="K28" s="232">
        <v>62.7</v>
      </c>
      <c r="L28" s="233"/>
      <c r="M28" s="234"/>
      <c r="N28" s="13"/>
      <c r="O28" s="13"/>
      <c r="P28" s="13"/>
      <c r="Q28" s="207">
        <v>89.9</v>
      </c>
      <c r="R28" s="208"/>
      <c r="S28" s="209"/>
      <c r="T28" s="37"/>
      <c r="U28" s="37"/>
      <c r="V28" s="13"/>
      <c r="W28" s="13"/>
      <c r="X28" s="13"/>
      <c r="Y28" s="13"/>
      <c r="Z28" s="13"/>
      <c r="AA28" s="69"/>
      <c r="AB28" s="13"/>
      <c r="AC28" s="68"/>
      <c r="AD28" s="13"/>
      <c r="AE28" s="13"/>
      <c r="AF28" s="13"/>
      <c r="AG28" s="13"/>
      <c r="AH28" s="13"/>
      <c r="AI28" s="15" t="s">
        <v>49</v>
      </c>
      <c r="AJ28" s="13"/>
      <c r="AK28" s="68"/>
      <c r="AL28" s="13"/>
      <c r="AM28" s="34"/>
      <c r="AO28" s="197">
        <v>16</v>
      </c>
      <c r="AP28" s="198">
        <f t="shared" si="0"/>
        <v>3.9777280000000004</v>
      </c>
      <c r="AQ28" s="199">
        <f t="shared" si="1"/>
        <v>1.9888640000000002</v>
      </c>
    </row>
    <row r="29" spans="1:43" ht="15" x14ac:dyDescent="0.25">
      <c r="A29" s="31"/>
      <c r="B29" s="13"/>
      <c r="C29" s="13"/>
      <c r="D29" s="15"/>
      <c r="E29" s="15"/>
      <c r="F29" s="15"/>
      <c r="G29" s="15"/>
      <c r="H29" s="15"/>
      <c r="I29" s="15"/>
      <c r="J29" s="55"/>
      <c r="K29" s="13"/>
      <c r="L29" s="13"/>
      <c r="M29" s="13"/>
      <c r="N29" s="13"/>
      <c r="O29" s="13"/>
      <c r="P29" s="13"/>
      <c r="Q29" s="13"/>
      <c r="R29" s="13"/>
      <c r="S29" s="13"/>
      <c r="T29" s="13"/>
      <c r="U29" s="13"/>
      <c r="V29" s="13"/>
      <c r="W29" s="13"/>
      <c r="X29" s="13"/>
      <c r="Y29" s="13"/>
      <c r="Z29" s="13"/>
      <c r="AA29" s="69"/>
      <c r="AB29" s="13"/>
      <c r="AC29" s="68"/>
      <c r="AD29" s="13"/>
      <c r="AE29" s="13"/>
      <c r="AF29" s="13"/>
      <c r="AG29" s="37"/>
      <c r="AH29" s="37"/>
      <c r="AI29" s="235">
        <f>AA23-G14</f>
        <v>36.18</v>
      </c>
      <c r="AJ29" s="236"/>
      <c r="AK29" s="237"/>
      <c r="AL29" s="13"/>
      <c r="AM29" s="34"/>
      <c r="AO29" s="71"/>
      <c r="AP29" s="72"/>
      <c r="AQ29" s="72"/>
    </row>
    <row r="30" spans="1:43" ht="13.5" customHeight="1" x14ac:dyDescent="0.25">
      <c r="A30" s="31"/>
      <c r="B30" s="13"/>
      <c r="C30" s="13"/>
      <c r="D30" s="13"/>
      <c r="E30" s="70"/>
      <c r="F30" s="70"/>
      <c r="G30" s="13"/>
      <c r="H30" s="13"/>
      <c r="I30" s="13"/>
      <c r="J30" s="55"/>
      <c r="K30" s="13"/>
      <c r="L30" s="13"/>
      <c r="M30" s="13"/>
      <c r="N30" s="13"/>
      <c r="O30" s="13"/>
      <c r="P30" s="13"/>
      <c r="Q30" s="13"/>
      <c r="R30" s="13"/>
      <c r="S30" s="13"/>
      <c r="T30" s="13"/>
      <c r="U30" s="13"/>
      <c r="V30" s="13"/>
      <c r="W30" s="13"/>
      <c r="X30" s="13"/>
      <c r="Y30" s="13"/>
      <c r="Z30" s="13"/>
      <c r="AA30" s="69"/>
      <c r="AB30" s="13"/>
      <c r="AC30" s="68"/>
      <c r="AD30" s="13"/>
      <c r="AE30" s="13"/>
      <c r="AF30" s="13"/>
      <c r="AG30" s="13"/>
      <c r="AH30" s="13"/>
      <c r="AI30" s="68"/>
      <c r="AJ30" s="68"/>
      <c r="AK30" s="68"/>
      <c r="AL30" s="13"/>
      <c r="AM30" s="34"/>
      <c r="AO30" s="71"/>
      <c r="AP30" s="72"/>
      <c r="AQ30" s="72"/>
    </row>
    <row r="31" spans="1:43" ht="13.5" customHeight="1" x14ac:dyDescent="0.25">
      <c r="A31" s="31"/>
      <c r="B31" s="13"/>
      <c r="C31" s="13"/>
      <c r="D31" s="13"/>
      <c r="E31" s="70"/>
      <c r="F31" s="70"/>
      <c r="G31" s="13"/>
      <c r="H31" s="13"/>
      <c r="I31" s="13"/>
      <c r="J31" s="55"/>
      <c r="K31" s="13"/>
      <c r="L31" s="13"/>
      <c r="M31" s="13"/>
      <c r="N31" s="13"/>
      <c r="O31" s="13"/>
      <c r="P31" s="13"/>
      <c r="Q31" s="13"/>
      <c r="R31" s="13"/>
      <c r="S31" s="13"/>
      <c r="T31" s="13"/>
      <c r="U31" s="13"/>
      <c r="V31" s="13"/>
      <c r="W31" s="13"/>
      <c r="X31" s="13"/>
      <c r="Y31" s="13"/>
      <c r="Z31" s="13"/>
      <c r="AA31" s="69"/>
      <c r="AB31" s="13"/>
      <c r="AC31" s="68"/>
      <c r="AD31" s="13"/>
      <c r="AE31" s="13"/>
      <c r="AF31" s="13"/>
      <c r="AG31" s="13"/>
      <c r="AH31" s="13"/>
      <c r="AI31" s="15" t="s">
        <v>50</v>
      </c>
      <c r="AJ31" s="68"/>
      <c r="AK31" s="68"/>
      <c r="AL31" s="13"/>
      <c r="AM31" s="34"/>
      <c r="AO31" s="71"/>
      <c r="AP31" s="72"/>
      <c r="AQ31" s="73"/>
    </row>
    <row r="32" spans="1:43" ht="16.5" customHeight="1" x14ac:dyDescent="0.25">
      <c r="A32" s="31"/>
      <c r="B32" s="13"/>
      <c r="C32" s="68"/>
      <c r="D32" s="13"/>
      <c r="E32" s="70"/>
      <c r="F32" s="70"/>
      <c r="G32" s="13"/>
      <c r="H32" s="13"/>
      <c r="I32" s="13"/>
      <c r="J32" s="55"/>
      <c r="K32" s="13"/>
      <c r="L32" s="13"/>
      <c r="M32" s="13"/>
      <c r="N32" s="13"/>
      <c r="O32" s="13"/>
      <c r="P32" s="13"/>
      <c r="Q32" s="13"/>
      <c r="R32" s="13"/>
      <c r="S32" s="13"/>
      <c r="T32" s="13"/>
      <c r="U32" s="13"/>
      <c r="V32" s="13"/>
      <c r="W32" s="13"/>
      <c r="Z32" s="13"/>
      <c r="AA32" s="13"/>
      <c r="AB32" s="13"/>
      <c r="AC32" s="68"/>
      <c r="AD32" s="13"/>
      <c r="AE32" s="13"/>
      <c r="AF32" s="13"/>
      <c r="AG32" s="37"/>
      <c r="AH32" s="37"/>
      <c r="AI32" s="235">
        <f>AI21-(G14+G16)/2</f>
        <v>8.9849999999999994</v>
      </c>
      <c r="AJ32" s="236"/>
      <c r="AK32" s="237"/>
      <c r="AL32" s="13"/>
      <c r="AM32" s="34"/>
      <c r="AO32" s="71"/>
      <c r="AP32" s="72"/>
      <c r="AQ32" s="73"/>
    </row>
    <row r="33" spans="1:43" ht="13.5" customHeight="1" x14ac:dyDescent="0.25">
      <c r="A33" s="31"/>
      <c r="B33" s="13"/>
      <c r="C33" s="68"/>
      <c r="D33" s="13"/>
      <c r="E33" s="70"/>
      <c r="F33" s="70"/>
      <c r="G33" s="13"/>
      <c r="H33" s="13"/>
      <c r="I33" s="13"/>
      <c r="J33" s="55"/>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69"/>
      <c r="AJ33" s="13"/>
      <c r="AK33" s="13"/>
      <c r="AL33" s="13"/>
      <c r="AM33" s="34"/>
      <c r="AO33" s="74"/>
      <c r="AP33" s="72"/>
      <c r="AQ33" s="72"/>
    </row>
    <row r="34" spans="1:43" ht="13.5" customHeight="1" x14ac:dyDescent="0.25">
      <c r="A34" s="31"/>
      <c r="B34" s="13"/>
      <c r="C34" s="68"/>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t="s">
        <v>218</v>
      </c>
      <c r="AJ34" s="13"/>
      <c r="AK34" s="13"/>
      <c r="AL34" s="13"/>
      <c r="AM34" s="34"/>
      <c r="AO34" s="75"/>
      <c r="AP34" s="73"/>
      <c r="AQ34" s="72"/>
    </row>
    <row r="35" spans="1:43" ht="15" x14ac:dyDescent="0.25">
      <c r="A35" s="31"/>
      <c r="B35" s="13"/>
      <c r="C35" s="13"/>
      <c r="D35" s="13"/>
      <c r="E35" s="13"/>
      <c r="F35" s="13"/>
      <c r="G35" s="13" t="s">
        <v>51</v>
      </c>
      <c r="H35" s="13"/>
      <c r="I35" s="13"/>
      <c r="J35" s="13"/>
      <c r="K35" s="13"/>
      <c r="L35" s="13"/>
      <c r="M35" s="13" t="s">
        <v>52</v>
      </c>
      <c r="N35" s="13"/>
      <c r="O35" s="56"/>
      <c r="P35" s="56"/>
      <c r="Q35" s="210">
        <v>110</v>
      </c>
      <c r="R35" s="211"/>
      <c r="S35" s="212"/>
      <c r="T35" s="13"/>
      <c r="U35" s="13"/>
      <c r="V35" s="13"/>
      <c r="W35" s="13"/>
      <c r="X35" s="13"/>
      <c r="Y35" s="13"/>
      <c r="Z35" s="238" t="s">
        <v>157</v>
      </c>
      <c r="AA35" s="239"/>
      <c r="AB35" s="239"/>
      <c r="AC35" s="239"/>
      <c r="AD35" s="239"/>
      <c r="AE35" s="239"/>
      <c r="AF35" s="239"/>
      <c r="AG35" s="240"/>
      <c r="AH35" s="56"/>
      <c r="AI35" s="207">
        <v>42.5</v>
      </c>
      <c r="AJ35" s="208"/>
      <c r="AK35" s="209"/>
      <c r="AL35" s="13"/>
      <c r="AM35" s="34"/>
      <c r="AO35" s="76"/>
    </row>
    <row r="36" spans="1:43" ht="15" x14ac:dyDescent="0.25">
      <c r="A36" s="31"/>
      <c r="B36" s="13"/>
      <c r="C36" s="13"/>
      <c r="D36" s="13"/>
      <c r="E36" s="13"/>
      <c r="F36" s="13"/>
      <c r="G36" s="13"/>
      <c r="H36" s="13"/>
      <c r="I36" s="13"/>
      <c r="J36" s="13"/>
      <c r="K36" s="13"/>
      <c r="L36" s="13"/>
      <c r="M36" s="13" t="s">
        <v>53</v>
      </c>
      <c r="N36" s="13"/>
      <c r="O36" s="13"/>
      <c r="P36" s="13"/>
      <c r="Q36" s="210">
        <v>92</v>
      </c>
      <c r="R36" s="211"/>
      <c r="S36" s="212"/>
      <c r="T36" s="13"/>
      <c r="U36" s="13"/>
      <c r="V36" s="13"/>
      <c r="W36" s="13"/>
      <c r="X36" s="13"/>
      <c r="Y36" s="13"/>
      <c r="Z36" s="216" t="s">
        <v>242</v>
      </c>
      <c r="AA36" s="217"/>
      <c r="AB36" s="217"/>
      <c r="AC36" s="217"/>
      <c r="AD36" s="217"/>
      <c r="AE36" s="217"/>
      <c r="AF36" s="217"/>
      <c r="AG36" s="218"/>
      <c r="AH36" s="13"/>
      <c r="AI36" s="13"/>
      <c r="AJ36" s="13"/>
      <c r="AK36" s="13"/>
      <c r="AL36" s="13"/>
      <c r="AM36" s="34"/>
      <c r="AO36" s="72"/>
      <c r="AP36" s="72"/>
      <c r="AQ36" s="72"/>
    </row>
    <row r="37" spans="1:43" ht="9" customHeight="1" x14ac:dyDescent="0.25">
      <c r="A37" s="61"/>
      <c r="B37" s="63"/>
      <c r="C37" s="63"/>
      <c r="D37" s="63"/>
      <c r="E37" s="63"/>
      <c r="F37" s="63"/>
      <c r="G37" s="63"/>
      <c r="H37" s="63"/>
      <c r="I37" s="63"/>
      <c r="J37" s="63"/>
      <c r="K37" s="63"/>
      <c r="L37" s="77"/>
      <c r="M37" s="77"/>
      <c r="N37" s="77"/>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78"/>
    </row>
    <row r="38" spans="1:43" ht="9" customHeight="1" x14ac:dyDescent="0.25">
      <c r="A38" s="47"/>
      <c r="B38" s="48"/>
      <c r="C38" s="79"/>
      <c r="D38" s="79"/>
      <c r="E38" s="79"/>
      <c r="F38" s="79"/>
      <c r="G38" s="79"/>
      <c r="H38" s="79"/>
      <c r="I38" s="79"/>
      <c r="J38" s="79"/>
      <c r="K38" s="79"/>
      <c r="L38" s="79"/>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51"/>
    </row>
    <row r="39" spans="1:43" ht="15.75" customHeight="1" x14ac:dyDescent="0.3">
      <c r="A39" s="31"/>
      <c r="B39" s="13"/>
      <c r="C39" s="12" t="s">
        <v>54</v>
      </c>
      <c r="D39" s="13"/>
      <c r="E39" s="13"/>
      <c r="F39" s="13"/>
      <c r="G39" s="13"/>
      <c r="H39" s="15"/>
      <c r="I39" s="15"/>
      <c r="J39" s="15" t="s">
        <v>55</v>
      </c>
      <c r="K39" s="15"/>
      <c r="L39" s="207" t="s">
        <v>243</v>
      </c>
      <c r="M39" s="208"/>
      <c r="N39" s="208"/>
      <c r="O39" s="208"/>
      <c r="P39" s="208"/>
      <c r="Q39" s="208"/>
      <c r="R39" s="208"/>
      <c r="S39" s="208"/>
      <c r="T39" s="208"/>
      <c r="U39" s="209"/>
      <c r="V39" s="15"/>
      <c r="W39" s="15"/>
      <c r="X39" s="15" t="s">
        <v>144</v>
      </c>
      <c r="Y39" s="15"/>
      <c r="Z39" s="15"/>
      <c r="AA39" s="15"/>
      <c r="AB39" s="15"/>
      <c r="AC39" s="15"/>
      <c r="AD39" s="13"/>
      <c r="AE39" s="13"/>
      <c r="AF39" s="13"/>
      <c r="AG39" s="13"/>
      <c r="AH39" s="80"/>
      <c r="AI39" s="250">
        <v>6250</v>
      </c>
      <c r="AJ39" s="251"/>
      <c r="AK39" s="252"/>
      <c r="AL39" s="81"/>
      <c r="AM39" s="82"/>
    </row>
    <row r="40" spans="1:43" ht="15" x14ac:dyDescent="0.25">
      <c r="A40" s="31"/>
      <c r="B40" s="13"/>
      <c r="C40" s="13"/>
      <c r="D40" s="70"/>
      <c r="E40" s="70"/>
      <c r="F40" s="70"/>
      <c r="G40" s="70"/>
      <c r="H40" s="13"/>
      <c r="I40" s="13"/>
      <c r="J40" s="13"/>
      <c r="K40" s="13"/>
      <c r="L40" s="13"/>
      <c r="M40" s="13"/>
      <c r="N40" s="13"/>
      <c r="O40" s="13"/>
      <c r="P40" s="13"/>
      <c r="Q40" s="13"/>
      <c r="R40" s="13"/>
      <c r="S40" s="15"/>
      <c r="T40" s="13"/>
      <c r="U40" s="13"/>
      <c r="V40" s="13"/>
      <c r="W40" s="13"/>
      <c r="X40" s="15" t="s">
        <v>145</v>
      </c>
      <c r="Y40" s="13"/>
      <c r="Z40" s="13"/>
      <c r="AA40" s="13"/>
      <c r="AB40" s="13"/>
      <c r="AC40" s="13"/>
      <c r="AD40" s="13"/>
      <c r="AE40" s="13"/>
      <c r="AF40" s="13"/>
      <c r="AG40" s="13"/>
      <c r="AH40" s="13"/>
      <c r="AI40" s="250">
        <v>8375</v>
      </c>
      <c r="AJ40" s="251"/>
      <c r="AK40" s="252"/>
      <c r="AL40" s="13"/>
      <c r="AM40" s="34"/>
    </row>
    <row r="41" spans="1:43" ht="15.75" customHeight="1" x14ac:dyDescent="0.25">
      <c r="A41" s="31"/>
      <c r="B41" s="13"/>
      <c r="C41" s="241" t="s">
        <v>56</v>
      </c>
      <c r="D41" s="242"/>
      <c r="E41" s="242"/>
      <c r="F41" s="242"/>
      <c r="G41" s="242"/>
      <c r="H41" s="242"/>
      <c r="I41" s="242"/>
      <c r="J41" s="243" t="s">
        <v>7</v>
      </c>
      <c r="K41" s="243"/>
      <c r="L41" s="243"/>
      <c r="M41" s="243"/>
      <c r="N41" s="243" t="s">
        <v>57</v>
      </c>
      <c r="O41" s="243"/>
      <c r="P41" s="243"/>
      <c r="Q41" s="243"/>
      <c r="R41" s="243"/>
      <c r="S41" s="243"/>
      <c r="T41" s="243"/>
      <c r="U41" s="243"/>
      <c r="V41" s="56"/>
      <c r="W41" s="56"/>
      <c r="X41" s="56" t="s">
        <v>146</v>
      </c>
      <c r="Y41" s="56"/>
      <c r="Z41" s="60"/>
      <c r="AA41" s="41"/>
      <c r="AB41" s="41"/>
      <c r="AC41" s="41"/>
      <c r="AD41" s="41"/>
      <c r="AE41" s="13"/>
      <c r="AF41" s="13"/>
      <c r="AG41" s="13"/>
      <c r="AH41" s="13"/>
      <c r="AI41" s="244" t="s">
        <v>244</v>
      </c>
      <c r="AJ41" s="245"/>
      <c r="AK41" s="246"/>
      <c r="AL41" s="13"/>
      <c r="AM41" s="34"/>
    </row>
    <row r="42" spans="1:43" ht="15.75" customHeight="1" x14ac:dyDescent="0.25">
      <c r="A42" s="31"/>
      <c r="B42" s="13"/>
      <c r="C42" s="247" t="s">
        <v>58</v>
      </c>
      <c r="D42" s="248"/>
      <c r="E42" s="248"/>
      <c r="F42" s="248"/>
      <c r="G42" s="248"/>
      <c r="H42" s="248"/>
      <c r="I42" s="248"/>
      <c r="J42" s="243"/>
      <c r="K42" s="243"/>
      <c r="L42" s="243"/>
      <c r="M42" s="243"/>
      <c r="N42" s="243" t="s">
        <v>59</v>
      </c>
      <c r="O42" s="243"/>
      <c r="P42" s="243"/>
      <c r="Q42" s="243"/>
      <c r="R42" s="243" t="s">
        <v>60</v>
      </c>
      <c r="S42" s="243"/>
      <c r="T42" s="243"/>
      <c r="U42" s="243"/>
      <c r="V42" s="56"/>
      <c r="W42" s="56"/>
      <c r="X42" s="273" t="s">
        <v>225</v>
      </c>
      <c r="Y42" s="273"/>
      <c r="Z42" s="273"/>
      <c r="AA42" s="273"/>
      <c r="AB42" s="273"/>
      <c r="AC42" s="273"/>
      <c r="AD42" s="273"/>
      <c r="AE42" s="273"/>
      <c r="AF42" s="273"/>
      <c r="AG42" s="273"/>
      <c r="AH42" s="274"/>
      <c r="AI42" s="249" t="s">
        <v>245</v>
      </c>
      <c r="AJ42" s="208"/>
      <c r="AK42" s="209"/>
      <c r="AL42" s="13"/>
      <c r="AM42" s="34"/>
    </row>
    <row r="43" spans="1:43" ht="15.75" customHeight="1" x14ac:dyDescent="0.25">
      <c r="A43" s="31"/>
      <c r="B43" s="13"/>
      <c r="C43" s="254" t="s">
        <v>61</v>
      </c>
      <c r="D43" s="70"/>
      <c r="E43" s="190" t="s">
        <v>62</v>
      </c>
      <c r="F43" s="70"/>
      <c r="G43" s="70"/>
      <c r="H43" s="13"/>
      <c r="I43" s="41"/>
      <c r="J43" s="253">
        <v>75</v>
      </c>
      <c r="K43" s="253"/>
      <c r="L43" s="253"/>
      <c r="M43" s="253"/>
      <c r="N43" s="257">
        <v>10.3</v>
      </c>
      <c r="O43" s="257"/>
      <c r="P43" s="257"/>
      <c r="Q43" s="257"/>
      <c r="R43" s="253">
        <v>11</v>
      </c>
      <c r="S43" s="253"/>
      <c r="T43" s="253"/>
      <c r="U43" s="253"/>
      <c r="V43" s="41"/>
      <c r="W43" s="56"/>
      <c r="X43" s="273" t="s">
        <v>219</v>
      </c>
      <c r="Y43" s="273"/>
      <c r="Z43" s="273"/>
      <c r="AA43" s="273"/>
      <c r="AB43" s="273"/>
      <c r="AC43" s="273"/>
      <c r="AD43" s="273"/>
      <c r="AE43" s="273"/>
      <c r="AF43" s="273"/>
      <c r="AG43" s="273"/>
      <c r="AH43" s="274"/>
      <c r="AI43" s="207" t="s">
        <v>246</v>
      </c>
      <c r="AJ43" s="208"/>
      <c r="AK43" s="209"/>
      <c r="AL43" s="13"/>
      <c r="AM43" s="34"/>
    </row>
    <row r="44" spans="1:43" ht="15.75" customHeight="1" x14ac:dyDescent="0.25">
      <c r="A44" s="31"/>
      <c r="B44" s="13"/>
      <c r="C44" s="255"/>
      <c r="D44" s="70"/>
      <c r="E44" s="190" t="s">
        <v>64</v>
      </c>
      <c r="F44" s="70"/>
      <c r="G44" s="70"/>
      <c r="H44" s="13"/>
      <c r="I44" s="13"/>
      <c r="J44" s="253">
        <v>50</v>
      </c>
      <c r="K44" s="253"/>
      <c r="L44" s="253"/>
      <c r="M44" s="253"/>
      <c r="N44" s="257">
        <v>6.9</v>
      </c>
      <c r="O44" s="257"/>
      <c r="P44" s="257"/>
      <c r="Q44" s="257"/>
      <c r="R44" s="253">
        <v>7.4</v>
      </c>
      <c r="S44" s="253"/>
      <c r="T44" s="253"/>
      <c r="U44" s="253"/>
      <c r="V44" s="13"/>
      <c r="W44" s="56"/>
      <c r="X44" s="268" t="s">
        <v>226</v>
      </c>
      <c r="Y44" s="268"/>
      <c r="Z44" s="268"/>
      <c r="AA44" s="268"/>
      <c r="AB44" s="268"/>
      <c r="AC44" s="268"/>
      <c r="AD44" s="268"/>
      <c r="AE44" s="268"/>
      <c r="AF44" s="268"/>
      <c r="AG44" s="268"/>
      <c r="AH44" s="269"/>
      <c r="AI44" s="270"/>
      <c r="AJ44" s="271"/>
      <c r="AK44" s="272"/>
      <c r="AL44" s="13"/>
      <c r="AM44" s="34"/>
    </row>
    <row r="45" spans="1:43" ht="15.75" customHeight="1" x14ac:dyDescent="0.25">
      <c r="A45" s="31"/>
      <c r="B45" s="13"/>
      <c r="C45" s="255"/>
      <c r="D45" s="70"/>
      <c r="E45" s="190" t="s">
        <v>65</v>
      </c>
      <c r="F45" s="70"/>
      <c r="G45" s="70"/>
      <c r="H45" s="13"/>
      <c r="I45" s="13"/>
      <c r="J45" s="253">
        <v>40</v>
      </c>
      <c r="K45" s="253"/>
      <c r="L45" s="253"/>
      <c r="M45" s="253"/>
      <c r="N45" s="257">
        <v>5.6</v>
      </c>
      <c r="O45" s="257"/>
      <c r="P45" s="257"/>
      <c r="Q45" s="257"/>
      <c r="R45" s="253">
        <v>6</v>
      </c>
      <c r="S45" s="253"/>
      <c r="T45" s="253"/>
      <c r="U45" s="253"/>
      <c r="V45" s="13"/>
      <c r="W45" s="56"/>
      <c r="X45" s="268"/>
      <c r="Y45" s="268"/>
      <c r="Z45" s="268"/>
      <c r="AA45" s="268"/>
      <c r="AB45" s="268"/>
      <c r="AC45" s="268"/>
      <c r="AD45" s="268"/>
      <c r="AE45" s="268"/>
      <c r="AF45" s="268"/>
      <c r="AG45" s="268"/>
      <c r="AH45" s="269"/>
      <c r="AI45" s="216"/>
      <c r="AJ45" s="217"/>
      <c r="AK45" s="218"/>
      <c r="AL45" s="13"/>
      <c r="AM45" s="34"/>
    </row>
    <row r="46" spans="1:43" ht="15.9" customHeight="1" thickBot="1" x14ac:dyDescent="0.3">
      <c r="A46" s="31"/>
      <c r="B46" s="13"/>
      <c r="C46" s="256"/>
      <c r="D46" s="84"/>
      <c r="E46" s="191" t="s">
        <v>67</v>
      </c>
      <c r="F46" s="86"/>
      <c r="G46" s="86"/>
      <c r="H46" s="87"/>
      <c r="I46" s="87"/>
      <c r="J46" s="258">
        <v>33</v>
      </c>
      <c r="K46" s="258"/>
      <c r="L46" s="258"/>
      <c r="M46" s="258"/>
      <c r="N46" s="259">
        <v>4.5999999999999996</v>
      </c>
      <c r="O46" s="259"/>
      <c r="P46" s="259"/>
      <c r="Q46" s="259"/>
      <c r="R46" s="258">
        <v>4.9000000000000004</v>
      </c>
      <c r="S46" s="258"/>
      <c r="T46" s="258"/>
      <c r="U46" s="258"/>
      <c r="V46" s="13"/>
      <c r="W46" s="56"/>
      <c r="X46" s="273" t="s">
        <v>227</v>
      </c>
      <c r="Y46" s="273"/>
      <c r="Z46" s="273"/>
      <c r="AA46" s="273"/>
      <c r="AB46" s="273"/>
      <c r="AC46" s="273"/>
      <c r="AD46" s="273"/>
      <c r="AE46" s="273"/>
      <c r="AF46" s="273"/>
      <c r="AG46" s="273"/>
      <c r="AH46" s="274"/>
      <c r="AI46" s="207"/>
      <c r="AJ46" s="208"/>
      <c r="AK46" s="209"/>
      <c r="AL46" s="13"/>
      <c r="AM46" s="34"/>
    </row>
    <row r="47" spans="1:43" ht="15.75" customHeight="1" x14ac:dyDescent="0.25">
      <c r="A47" s="31"/>
      <c r="B47" s="13"/>
      <c r="C47" s="293" t="s">
        <v>68</v>
      </c>
      <c r="D47" s="88"/>
      <c r="E47" s="94" t="s">
        <v>67</v>
      </c>
      <c r="F47" s="13"/>
      <c r="G47" s="13"/>
      <c r="H47" s="13"/>
      <c r="I47" s="13"/>
      <c r="J47" s="261">
        <v>33</v>
      </c>
      <c r="K47" s="261"/>
      <c r="L47" s="261"/>
      <c r="M47" s="261"/>
      <c r="N47" s="261"/>
      <c r="O47" s="261"/>
      <c r="P47" s="261"/>
      <c r="Q47" s="261"/>
      <c r="R47" s="261"/>
      <c r="S47" s="261"/>
      <c r="T47" s="261"/>
      <c r="U47" s="261"/>
      <c r="V47" s="13"/>
      <c r="W47" s="15"/>
      <c r="X47" s="56" t="s">
        <v>63</v>
      </c>
      <c r="Y47" s="56"/>
      <c r="Z47" s="13"/>
      <c r="AA47" s="13"/>
      <c r="AB47" s="13"/>
      <c r="AC47" s="13"/>
      <c r="AD47" s="13"/>
      <c r="AE47" s="13"/>
      <c r="AF47" s="13"/>
      <c r="AG47" s="13"/>
      <c r="AH47" s="13"/>
      <c r="AI47" s="207" t="s">
        <v>247</v>
      </c>
      <c r="AJ47" s="208"/>
      <c r="AK47" s="209"/>
      <c r="AL47" s="13"/>
      <c r="AM47" s="34"/>
    </row>
    <row r="48" spans="1:43" ht="15.75" customHeight="1" x14ac:dyDescent="0.25">
      <c r="A48" s="31"/>
      <c r="B48" s="13"/>
      <c r="C48" s="255"/>
      <c r="D48" s="88"/>
      <c r="E48" s="94" t="s">
        <v>65</v>
      </c>
      <c r="F48" s="13"/>
      <c r="G48" s="13"/>
      <c r="H48" s="13"/>
      <c r="I48" s="13"/>
      <c r="J48" s="253">
        <v>40</v>
      </c>
      <c r="K48" s="253"/>
      <c r="L48" s="253"/>
      <c r="M48" s="253"/>
      <c r="N48" s="253"/>
      <c r="O48" s="253"/>
      <c r="P48" s="253"/>
      <c r="Q48" s="253"/>
      <c r="R48" s="253"/>
      <c r="S48" s="253"/>
      <c r="T48" s="253"/>
      <c r="U48" s="253"/>
      <c r="V48" s="13"/>
      <c r="W48" s="15"/>
      <c r="X48" s="56" t="s">
        <v>66</v>
      </c>
      <c r="Y48" s="56"/>
      <c r="Z48" s="13"/>
      <c r="AA48" s="13"/>
      <c r="AB48" s="13"/>
      <c r="AC48" s="13"/>
      <c r="AD48" s="13"/>
      <c r="AE48" s="13"/>
      <c r="AF48" s="13"/>
      <c r="AG48" s="13"/>
      <c r="AH48" s="13"/>
      <c r="AI48" s="207" t="s">
        <v>248</v>
      </c>
      <c r="AJ48" s="208"/>
      <c r="AK48" s="209"/>
      <c r="AL48" s="13"/>
      <c r="AM48" s="34"/>
    </row>
    <row r="49" spans="1:39" ht="15.75" customHeight="1" x14ac:dyDescent="0.25">
      <c r="A49" s="31"/>
      <c r="B49" s="13"/>
      <c r="C49" s="255"/>
      <c r="D49" s="90"/>
      <c r="E49" s="94" t="s">
        <v>64</v>
      </c>
      <c r="F49" s="13"/>
      <c r="G49" s="13"/>
      <c r="H49" s="13"/>
      <c r="I49" s="13"/>
      <c r="J49" s="232">
        <v>50</v>
      </c>
      <c r="K49" s="233"/>
      <c r="L49" s="233"/>
      <c r="M49" s="234"/>
      <c r="N49" s="253"/>
      <c r="O49" s="253"/>
      <c r="P49" s="253"/>
      <c r="Q49" s="253"/>
      <c r="R49" s="253"/>
      <c r="S49" s="253"/>
      <c r="T49" s="253"/>
      <c r="U49" s="253"/>
      <c r="V49" s="13"/>
      <c r="W49" s="15"/>
      <c r="X49" s="15" t="s">
        <v>69</v>
      </c>
      <c r="Y49" s="15"/>
      <c r="Z49" s="13"/>
      <c r="AA49" s="13"/>
      <c r="AB49" s="13"/>
      <c r="AC49" s="13"/>
      <c r="AD49" s="13"/>
      <c r="AE49" s="13"/>
      <c r="AF49" s="13"/>
      <c r="AG49" s="13"/>
      <c r="AH49" s="13"/>
      <c r="AI49" s="207">
        <v>30</v>
      </c>
      <c r="AJ49" s="208"/>
      <c r="AK49" s="209"/>
      <c r="AL49" s="13"/>
      <c r="AM49" s="34"/>
    </row>
    <row r="50" spans="1:39" ht="15.75" customHeight="1" x14ac:dyDescent="0.25">
      <c r="A50" s="31"/>
      <c r="B50" s="13"/>
      <c r="C50" s="294"/>
      <c r="D50" s="91"/>
      <c r="E50" s="192" t="s">
        <v>62</v>
      </c>
      <c r="F50" s="93"/>
      <c r="G50" s="93"/>
      <c r="H50" s="93"/>
      <c r="I50" s="63"/>
      <c r="J50" s="253">
        <v>75</v>
      </c>
      <c r="K50" s="253"/>
      <c r="L50" s="253"/>
      <c r="M50" s="253"/>
      <c r="N50" s="253"/>
      <c r="O50" s="253"/>
      <c r="P50" s="253"/>
      <c r="Q50" s="253"/>
      <c r="R50" s="253"/>
      <c r="S50" s="253"/>
      <c r="T50" s="253"/>
      <c r="U50" s="253"/>
      <c r="V50" s="13"/>
      <c r="W50" s="15"/>
      <c r="X50" s="15" t="s">
        <v>70</v>
      </c>
      <c r="Z50" s="13"/>
      <c r="AA50" s="13"/>
      <c r="AB50" s="13"/>
      <c r="AC50" s="13"/>
      <c r="AD50" s="15"/>
      <c r="AE50" s="13"/>
      <c r="AF50" s="13"/>
      <c r="AG50" s="13"/>
      <c r="AH50" s="13"/>
      <c r="AI50" s="207">
        <v>33</v>
      </c>
      <c r="AJ50" s="208"/>
      <c r="AK50" s="209"/>
      <c r="AL50" s="13"/>
      <c r="AM50" s="34"/>
    </row>
    <row r="51" spans="1:39" ht="15.75" customHeight="1" x14ac:dyDescent="0.25">
      <c r="A51" s="31"/>
      <c r="B51" s="13"/>
      <c r="C51" s="13"/>
      <c r="D51" s="13"/>
      <c r="E51" s="70"/>
      <c r="F51" s="70"/>
      <c r="G51" s="70"/>
      <c r="H51" s="70"/>
      <c r="I51" s="13"/>
      <c r="J51" s="13"/>
      <c r="K51" s="13"/>
      <c r="L51" s="13"/>
      <c r="M51" s="13"/>
      <c r="N51" s="13"/>
      <c r="O51" s="13"/>
      <c r="P51" s="13"/>
      <c r="Q51" s="13"/>
      <c r="R51" s="13"/>
      <c r="S51" s="13"/>
      <c r="T51" s="13"/>
      <c r="U51" s="13"/>
      <c r="V51" s="13"/>
      <c r="W51" s="13"/>
      <c r="X51" s="13" t="s">
        <v>8</v>
      </c>
      <c r="Y51" s="13"/>
      <c r="Z51" s="13"/>
      <c r="AA51" s="13"/>
      <c r="AB51" s="13"/>
      <c r="AC51" s="13"/>
      <c r="AD51" s="13"/>
      <c r="AE51" s="13"/>
      <c r="AF51" s="13"/>
      <c r="AG51" s="13"/>
      <c r="AH51" s="13"/>
      <c r="AI51" s="207">
        <v>800</v>
      </c>
      <c r="AJ51" s="208"/>
      <c r="AK51" s="209"/>
      <c r="AL51" s="19" t="s">
        <v>71</v>
      </c>
      <c r="AM51" s="34"/>
    </row>
    <row r="52" spans="1:39" ht="13.5" customHeight="1" x14ac:dyDescent="0.25">
      <c r="A52" s="31"/>
      <c r="B52" s="13"/>
      <c r="C52" s="94" t="s">
        <v>147</v>
      </c>
      <c r="D52" s="13"/>
      <c r="E52" s="70"/>
      <c r="F52" s="70"/>
      <c r="G52" s="70"/>
      <c r="H52" s="70"/>
      <c r="I52" s="13"/>
      <c r="J52" s="253">
        <v>35</v>
      </c>
      <c r="K52" s="253"/>
      <c r="L52" s="253"/>
      <c r="M52" s="253"/>
      <c r="N52" s="13"/>
      <c r="O52" s="13" t="s">
        <v>214</v>
      </c>
      <c r="P52" s="13"/>
      <c r="Q52" s="13"/>
      <c r="R52" s="13"/>
      <c r="S52" s="13"/>
      <c r="T52" s="13"/>
      <c r="U52" s="13"/>
      <c r="V52" s="13"/>
      <c r="W52" s="13"/>
      <c r="X52" s="13" t="s">
        <v>220</v>
      </c>
      <c r="Y52" s="13"/>
      <c r="Z52" s="13"/>
      <c r="AA52" s="13"/>
      <c r="AB52" s="13"/>
      <c r="AC52" s="13"/>
      <c r="AD52" s="13"/>
      <c r="AE52" s="13"/>
      <c r="AF52" s="13"/>
      <c r="AG52" s="13"/>
      <c r="AH52" s="13"/>
      <c r="AI52" s="207"/>
      <c r="AJ52" s="208"/>
      <c r="AK52" s="209"/>
      <c r="AL52" s="13" t="s">
        <v>71</v>
      </c>
      <c r="AM52" s="34"/>
    </row>
    <row r="53" spans="1:39" ht="12.75" customHeight="1" x14ac:dyDescent="0.25">
      <c r="A53" s="287" t="s">
        <v>72</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9"/>
    </row>
    <row r="54" spans="1:39" ht="9" customHeight="1" x14ac:dyDescent="0.25">
      <c r="A54" s="61"/>
      <c r="B54" s="63"/>
      <c r="C54" s="63"/>
      <c r="D54" s="63"/>
      <c r="E54" s="93"/>
      <c r="F54" s="93"/>
      <c r="G54" s="93"/>
      <c r="H54" s="9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6"/>
    </row>
    <row r="55" spans="1:39" ht="9" customHeight="1" x14ac:dyDescent="0.25">
      <c r="A55" s="31"/>
      <c r="B55" s="13"/>
      <c r="C55" s="13"/>
      <c r="D55" s="13"/>
      <c r="E55" s="70"/>
      <c r="F55" s="70"/>
      <c r="G55" s="70"/>
      <c r="H55" s="70"/>
      <c r="I55" s="13"/>
      <c r="J55" s="13"/>
      <c r="K55" s="13"/>
      <c r="L55" s="13"/>
      <c r="M55" s="13"/>
      <c r="N55" s="13"/>
      <c r="O55" s="13"/>
      <c r="P55" s="13"/>
      <c r="Q55" s="13"/>
      <c r="R55" s="13"/>
      <c r="S55" s="13"/>
      <c r="T55" s="13"/>
      <c r="U55" s="35"/>
      <c r="V55" s="13"/>
      <c r="W55" s="13"/>
      <c r="X55" s="13"/>
      <c r="Y55" s="13"/>
      <c r="Z55" s="13"/>
      <c r="AA55" s="13"/>
      <c r="AB55" s="13"/>
      <c r="AC55" s="13"/>
      <c r="AD55" s="13"/>
      <c r="AE55" s="13"/>
      <c r="AF55" s="13"/>
      <c r="AG55" s="13"/>
      <c r="AH55" s="13"/>
      <c r="AI55" s="13"/>
      <c r="AJ55" s="13"/>
      <c r="AK55" s="13"/>
      <c r="AL55" s="13"/>
      <c r="AM55" s="34"/>
    </row>
    <row r="56" spans="1:39" ht="17.399999999999999" x14ac:dyDescent="0.25">
      <c r="A56" s="31"/>
      <c r="B56" s="13"/>
      <c r="C56" s="12" t="s">
        <v>73</v>
      </c>
      <c r="D56" s="13"/>
      <c r="E56" s="13"/>
      <c r="F56" s="13"/>
      <c r="G56" s="13"/>
      <c r="H56" s="260" t="s">
        <v>150</v>
      </c>
      <c r="I56" s="260"/>
      <c r="J56" s="260"/>
      <c r="K56" s="260"/>
      <c r="L56" s="260"/>
      <c r="M56" s="260"/>
      <c r="N56" s="260"/>
      <c r="O56" s="260"/>
      <c r="P56" s="13"/>
      <c r="Q56" s="207">
        <v>2</v>
      </c>
      <c r="R56" s="208"/>
      <c r="S56" s="209"/>
      <c r="T56" s="13"/>
      <c r="U56" s="95" t="s">
        <v>149</v>
      </c>
      <c r="V56" s="13"/>
      <c r="W56" s="12" t="s">
        <v>74</v>
      </c>
      <c r="X56" s="13"/>
      <c r="Y56" s="13"/>
      <c r="Z56" s="13"/>
      <c r="AA56" s="13"/>
      <c r="AB56" s="13"/>
      <c r="AC56" s="13"/>
      <c r="AD56" s="13"/>
      <c r="AE56" s="13"/>
      <c r="AF56" s="13"/>
      <c r="AG56" s="13"/>
      <c r="AH56" s="13"/>
      <c r="AI56" s="13"/>
      <c r="AJ56" s="13"/>
      <c r="AK56" s="13"/>
      <c r="AL56" s="13"/>
      <c r="AM56" s="34"/>
    </row>
    <row r="57" spans="1:39" ht="9" customHeight="1" x14ac:dyDescent="0.25">
      <c r="A57" s="31"/>
      <c r="B57" s="13"/>
      <c r="C57" s="13"/>
      <c r="D57" s="13"/>
      <c r="E57" s="13"/>
      <c r="F57" s="13"/>
      <c r="G57" s="13"/>
      <c r="H57" s="13"/>
      <c r="I57" s="13"/>
      <c r="J57" s="13"/>
      <c r="K57" s="13"/>
      <c r="L57" s="13"/>
      <c r="M57" s="13"/>
      <c r="N57" s="13"/>
      <c r="O57" s="13"/>
      <c r="P57" s="13"/>
      <c r="Q57" s="13"/>
      <c r="R57" s="13"/>
      <c r="S57" s="13"/>
      <c r="T57" s="13"/>
      <c r="U57" s="35"/>
      <c r="V57" s="13"/>
      <c r="W57" s="13"/>
      <c r="X57" s="13"/>
      <c r="Y57" s="13"/>
      <c r="Z57" s="13"/>
      <c r="AA57" s="13"/>
      <c r="AB57" s="13"/>
      <c r="AC57" s="13"/>
      <c r="AD57" s="13"/>
      <c r="AE57" s="13"/>
      <c r="AF57" s="13"/>
      <c r="AG57" s="13"/>
      <c r="AH57" s="13"/>
      <c r="AI57" s="13"/>
      <c r="AJ57" s="13"/>
      <c r="AK57" s="13"/>
      <c r="AL57" s="13"/>
      <c r="AM57" s="34"/>
    </row>
    <row r="58" spans="1:39" ht="15.75" customHeight="1" x14ac:dyDescent="0.25">
      <c r="A58" s="31"/>
      <c r="B58" s="13"/>
      <c r="C58" s="13" t="s">
        <v>75</v>
      </c>
      <c r="D58" s="13"/>
      <c r="E58" s="13"/>
      <c r="F58" s="13"/>
      <c r="G58" s="13"/>
      <c r="H58" s="13"/>
      <c r="I58" s="13"/>
      <c r="J58" s="13"/>
      <c r="K58" s="290" t="s">
        <v>249</v>
      </c>
      <c r="L58" s="291"/>
      <c r="M58" s="291"/>
      <c r="N58" s="291"/>
      <c r="O58" s="291"/>
      <c r="P58" s="291"/>
      <c r="Q58" s="291"/>
      <c r="R58" s="291"/>
      <c r="S58" s="292"/>
      <c r="T58" s="13"/>
      <c r="U58" s="35"/>
      <c r="V58" s="13"/>
      <c r="W58" s="13" t="s">
        <v>76</v>
      </c>
      <c r="X58" s="13"/>
      <c r="Y58" s="13"/>
      <c r="Z58" s="13"/>
      <c r="AA58" s="13"/>
      <c r="AB58" s="13"/>
      <c r="AC58" s="13"/>
      <c r="AD58" s="96"/>
      <c r="AE58" s="13" t="s">
        <v>77</v>
      </c>
      <c r="AF58" s="13"/>
      <c r="AG58" s="13"/>
      <c r="AH58" s="13"/>
      <c r="AI58" s="232">
        <v>118</v>
      </c>
      <c r="AJ58" s="233"/>
      <c r="AK58" s="234"/>
      <c r="AL58" s="19" t="s">
        <v>78</v>
      </c>
      <c r="AM58" s="34"/>
    </row>
    <row r="59" spans="1:39" ht="9" customHeight="1" x14ac:dyDescent="0.25">
      <c r="A59" s="31"/>
      <c r="B59" s="13"/>
      <c r="C59" s="13"/>
      <c r="D59" s="13"/>
      <c r="E59" s="13"/>
      <c r="F59" s="13"/>
      <c r="G59" s="13"/>
      <c r="H59" s="13"/>
      <c r="I59" s="13"/>
      <c r="J59" s="13"/>
      <c r="K59" s="13"/>
      <c r="L59" s="13"/>
      <c r="M59" s="15"/>
      <c r="N59" s="13"/>
      <c r="O59" s="13"/>
      <c r="P59" s="13"/>
      <c r="Q59" s="13"/>
      <c r="R59" s="13"/>
      <c r="S59" s="13"/>
      <c r="T59" s="13"/>
      <c r="U59" s="35"/>
      <c r="V59" s="13"/>
      <c r="W59" s="13"/>
      <c r="X59" s="13"/>
      <c r="Y59" s="13"/>
      <c r="Z59" s="13"/>
      <c r="AA59" s="13"/>
      <c r="AB59" s="13"/>
      <c r="AC59" s="13"/>
      <c r="AD59" s="96"/>
      <c r="AE59" s="13"/>
      <c r="AF59" s="13"/>
      <c r="AG59" s="13"/>
      <c r="AH59" s="13"/>
      <c r="AI59" s="15"/>
      <c r="AJ59" s="15"/>
      <c r="AK59" s="15"/>
      <c r="AL59" s="13"/>
      <c r="AM59" s="34"/>
    </row>
    <row r="60" spans="1:39" ht="15.6" x14ac:dyDescent="0.25">
      <c r="A60" s="31"/>
      <c r="B60" s="13"/>
      <c r="C60" s="13" t="s">
        <v>79</v>
      </c>
      <c r="D60" s="13"/>
      <c r="E60" s="13"/>
      <c r="F60" s="13"/>
      <c r="G60" s="13"/>
      <c r="H60" s="13"/>
      <c r="I60" s="13"/>
      <c r="J60" s="13"/>
      <c r="K60" s="13"/>
      <c r="L60" s="13"/>
      <c r="M60" s="15"/>
      <c r="N60" s="13"/>
      <c r="O60" s="13"/>
      <c r="P60" s="13"/>
      <c r="Q60" s="207">
        <v>35</v>
      </c>
      <c r="R60" s="208"/>
      <c r="S60" s="209"/>
      <c r="T60" s="97" t="s">
        <v>80</v>
      </c>
      <c r="U60" s="35"/>
      <c r="V60" s="13"/>
      <c r="W60" s="13" t="s">
        <v>81</v>
      </c>
      <c r="X60" s="13"/>
      <c r="Y60" s="13"/>
      <c r="Z60" s="13"/>
      <c r="AA60" s="13"/>
      <c r="AB60" s="13"/>
      <c r="AC60" s="13"/>
      <c r="AD60" s="96"/>
      <c r="AE60" s="13" t="s">
        <v>77</v>
      </c>
      <c r="AF60" s="13"/>
      <c r="AG60" s="13"/>
      <c r="AH60" s="13"/>
      <c r="AI60" s="232">
        <v>499</v>
      </c>
      <c r="AJ60" s="233"/>
      <c r="AK60" s="234"/>
      <c r="AL60" s="19" t="s">
        <v>78</v>
      </c>
      <c r="AM60" s="34"/>
    </row>
    <row r="61" spans="1:39" ht="9" customHeight="1" x14ac:dyDescent="0.25">
      <c r="A61" s="31"/>
      <c r="B61" s="13"/>
      <c r="C61" s="13"/>
      <c r="D61" s="13"/>
      <c r="E61" s="13"/>
      <c r="F61" s="13"/>
      <c r="G61" s="13"/>
      <c r="H61" s="13"/>
      <c r="I61" s="13"/>
      <c r="J61" s="13"/>
      <c r="K61" s="13"/>
      <c r="L61" s="13"/>
      <c r="M61" s="15"/>
      <c r="N61" s="13"/>
      <c r="O61" s="13"/>
      <c r="P61" s="13"/>
      <c r="Q61" s="13"/>
      <c r="R61" s="13"/>
      <c r="S61" s="13"/>
      <c r="T61" s="13"/>
      <c r="U61" s="35"/>
      <c r="V61" s="13"/>
      <c r="W61" s="13"/>
      <c r="X61" s="13"/>
      <c r="Y61" s="13"/>
      <c r="Z61" s="13"/>
      <c r="AA61" s="13"/>
      <c r="AB61" s="13"/>
      <c r="AC61" s="13"/>
      <c r="AD61" s="96"/>
      <c r="AE61" s="13"/>
      <c r="AF61" s="13"/>
      <c r="AG61" s="13"/>
      <c r="AH61" s="13"/>
      <c r="AI61" s="15"/>
      <c r="AJ61" s="15"/>
      <c r="AK61" s="15"/>
      <c r="AL61" s="13"/>
      <c r="AM61" s="34"/>
    </row>
    <row r="62" spans="1:39" ht="15.75" customHeight="1" x14ac:dyDescent="0.25">
      <c r="A62" s="31"/>
      <c r="B62" s="13"/>
      <c r="C62" s="13" t="s">
        <v>82</v>
      </c>
      <c r="D62" s="13"/>
      <c r="E62" s="13"/>
      <c r="F62" s="13"/>
      <c r="G62" s="13"/>
      <c r="H62" s="13"/>
      <c r="I62" s="13"/>
      <c r="J62" s="13"/>
      <c r="K62" s="13"/>
      <c r="L62" s="13"/>
      <c r="M62" s="15"/>
      <c r="N62" s="13"/>
      <c r="O62" s="13"/>
      <c r="P62" s="13"/>
      <c r="Q62" s="207">
        <v>25</v>
      </c>
      <c r="R62" s="208"/>
      <c r="S62" s="209"/>
      <c r="T62" s="13" t="s">
        <v>71</v>
      </c>
      <c r="U62" s="35"/>
      <c r="V62" s="13"/>
      <c r="W62" s="13" t="s">
        <v>83</v>
      </c>
      <c r="X62" s="13"/>
      <c r="Y62" s="13"/>
      <c r="Z62" s="13"/>
      <c r="AA62" s="13"/>
      <c r="AB62" s="13"/>
      <c r="AC62" s="13"/>
      <c r="AD62" s="96"/>
      <c r="AE62" s="13" t="s">
        <v>84</v>
      </c>
      <c r="AF62" s="13"/>
      <c r="AG62" s="13"/>
      <c r="AH62" s="13"/>
      <c r="AI62" s="232">
        <v>60</v>
      </c>
      <c r="AJ62" s="233"/>
      <c r="AK62" s="234"/>
      <c r="AL62" s="19" t="s">
        <v>78</v>
      </c>
      <c r="AM62" s="34"/>
    </row>
    <row r="63" spans="1:39" ht="9" customHeight="1" x14ac:dyDescent="0.25">
      <c r="A63" s="31"/>
      <c r="B63" s="13"/>
      <c r="C63" s="13"/>
      <c r="D63" s="13"/>
      <c r="E63" s="13"/>
      <c r="F63" s="13"/>
      <c r="G63" s="13"/>
      <c r="H63" s="13"/>
      <c r="I63" s="13"/>
      <c r="J63" s="13"/>
      <c r="K63" s="13"/>
      <c r="L63" s="13"/>
      <c r="M63" s="13"/>
      <c r="N63" s="13"/>
      <c r="O63" s="13"/>
      <c r="P63" s="13"/>
      <c r="Q63" s="13"/>
      <c r="R63" s="13"/>
      <c r="S63" s="13"/>
      <c r="T63" s="13"/>
      <c r="U63" s="35"/>
      <c r="V63" s="13"/>
      <c r="W63" s="13"/>
      <c r="X63" s="13"/>
      <c r="Y63" s="13"/>
      <c r="Z63" s="13"/>
      <c r="AA63" s="13"/>
      <c r="AB63" s="13"/>
      <c r="AC63" s="13"/>
      <c r="AD63" s="96"/>
      <c r="AE63" s="13"/>
      <c r="AF63" s="13"/>
      <c r="AG63" s="13"/>
      <c r="AH63" s="13"/>
      <c r="AI63" s="13"/>
      <c r="AJ63" s="13"/>
      <c r="AK63" s="13"/>
      <c r="AL63" s="13"/>
      <c r="AM63" s="34"/>
    </row>
    <row r="64" spans="1:39" ht="15.75" customHeight="1" x14ac:dyDescent="0.25">
      <c r="A64" s="31"/>
      <c r="B64" s="13"/>
      <c r="C64" s="13" t="s">
        <v>85</v>
      </c>
      <c r="D64" s="13"/>
      <c r="E64" s="13"/>
      <c r="F64" s="13"/>
      <c r="G64" s="13"/>
      <c r="H64" s="13"/>
      <c r="I64" s="13"/>
      <c r="J64" s="13"/>
      <c r="K64" s="13"/>
      <c r="L64" s="13"/>
      <c r="M64" s="13"/>
      <c r="N64" s="13"/>
      <c r="O64" s="13"/>
      <c r="P64" s="13"/>
      <c r="Q64" s="207" t="s">
        <v>246</v>
      </c>
      <c r="R64" s="208"/>
      <c r="S64" s="209"/>
      <c r="T64" s="13" t="s">
        <v>71</v>
      </c>
      <c r="U64" s="35"/>
      <c r="V64" s="13"/>
      <c r="W64" s="13" t="s">
        <v>86</v>
      </c>
      <c r="X64" s="13"/>
      <c r="Y64" s="13"/>
      <c r="Z64" s="13" t="s">
        <v>31</v>
      </c>
      <c r="AA64" s="13" t="s">
        <v>87</v>
      </c>
      <c r="AB64" s="13"/>
      <c r="AC64" s="13"/>
      <c r="AD64" s="96"/>
      <c r="AE64" s="13" t="s">
        <v>84</v>
      </c>
      <c r="AF64" s="13"/>
      <c r="AG64" s="13"/>
      <c r="AH64" s="13"/>
      <c r="AI64" s="232">
        <v>64</v>
      </c>
      <c r="AJ64" s="233"/>
      <c r="AK64" s="234"/>
      <c r="AL64" s="19" t="s">
        <v>78</v>
      </c>
      <c r="AM64" s="34"/>
    </row>
    <row r="65" spans="1:39" ht="9" customHeight="1" x14ac:dyDescent="0.25">
      <c r="A65" s="31"/>
      <c r="B65" s="13"/>
      <c r="C65" s="13"/>
      <c r="D65" s="13"/>
      <c r="E65" s="13"/>
      <c r="F65" s="13"/>
      <c r="G65" s="13"/>
      <c r="H65" s="13"/>
      <c r="I65" s="13"/>
      <c r="J65" s="13"/>
      <c r="K65" s="13"/>
      <c r="L65" s="13"/>
      <c r="M65" s="13"/>
      <c r="N65" s="13"/>
      <c r="O65" s="13"/>
      <c r="P65" s="13"/>
      <c r="Q65" s="13"/>
      <c r="R65" s="13"/>
      <c r="S65" s="13"/>
      <c r="T65" s="13"/>
      <c r="U65" s="35"/>
      <c r="V65" s="13"/>
      <c r="W65" s="13"/>
      <c r="X65" s="13"/>
      <c r="Y65" s="13"/>
      <c r="Z65" s="13"/>
      <c r="AA65" s="13"/>
      <c r="AB65" s="13"/>
      <c r="AC65" s="13"/>
      <c r="AD65" s="96"/>
      <c r="AE65" s="13"/>
      <c r="AF65" s="13"/>
      <c r="AG65" s="13"/>
      <c r="AH65" s="13"/>
      <c r="AI65" s="13"/>
      <c r="AJ65" s="13"/>
      <c r="AK65" s="13"/>
      <c r="AL65" s="13"/>
      <c r="AM65" s="34"/>
    </row>
    <row r="66" spans="1:39" ht="15.75" customHeight="1" x14ac:dyDescent="0.25">
      <c r="A66" s="31"/>
      <c r="B66" s="13"/>
      <c r="C66" s="13" t="s">
        <v>170</v>
      </c>
      <c r="D66" s="13"/>
      <c r="E66" s="13"/>
      <c r="F66" s="13"/>
      <c r="G66" s="13"/>
      <c r="H66" s="13"/>
      <c r="I66" s="15"/>
      <c r="J66" s="15"/>
      <c r="K66" s="15"/>
      <c r="L66" s="15"/>
      <c r="M66" s="15"/>
      <c r="N66" s="15"/>
      <c r="O66" s="15"/>
      <c r="P66" s="15"/>
      <c r="Q66" s="207">
        <v>0</v>
      </c>
      <c r="R66" s="208"/>
      <c r="S66" s="209"/>
      <c r="T66" s="97" t="s">
        <v>80</v>
      </c>
      <c r="U66" s="35"/>
      <c r="V66" s="13"/>
      <c r="W66" s="13"/>
      <c r="X66" s="13"/>
      <c r="Y66" s="13"/>
      <c r="Z66" s="13" t="s">
        <v>31</v>
      </c>
      <c r="AA66" s="13" t="s">
        <v>89</v>
      </c>
      <c r="AB66" s="13"/>
      <c r="AC66" s="13"/>
      <c r="AD66" s="96"/>
      <c r="AE66" s="13" t="s">
        <v>84</v>
      </c>
      <c r="AF66" s="13"/>
      <c r="AG66" s="13"/>
      <c r="AH66" s="13"/>
      <c r="AI66" s="232">
        <v>64</v>
      </c>
      <c r="AJ66" s="233"/>
      <c r="AK66" s="234"/>
      <c r="AL66" s="19" t="s">
        <v>78</v>
      </c>
      <c r="AM66" s="34"/>
    </row>
    <row r="67" spans="1:39" ht="9" customHeight="1" x14ac:dyDescent="0.25">
      <c r="A67" s="31"/>
      <c r="B67" s="13"/>
      <c r="C67" s="13"/>
      <c r="D67" s="13"/>
      <c r="E67" s="13"/>
      <c r="F67" s="13"/>
      <c r="G67" s="13"/>
      <c r="H67" s="13"/>
      <c r="I67" s="13"/>
      <c r="J67" s="13"/>
      <c r="K67" s="13"/>
      <c r="L67" s="13"/>
      <c r="M67" s="13"/>
      <c r="N67" s="13"/>
      <c r="O67" s="13"/>
      <c r="P67" s="13"/>
      <c r="Q67" s="13"/>
      <c r="R67" s="13"/>
      <c r="S67" s="13"/>
      <c r="T67" s="13"/>
      <c r="U67" s="35"/>
      <c r="V67" s="13"/>
      <c r="W67" s="13"/>
      <c r="X67" s="13"/>
      <c r="Y67" s="13"/>
      <c r="Z67" s="13"/>
      <c r="AA67" s="13"/>
      <c r="AB67" s="13"/>
      <c r="AC67" s="13"/>
      <c r="AD67" s="96"/>
      <c r="AE67" s="13"/>
      <c r="AF67" s="13"/>
      <c r="AG67" s="13"/>
      <c r="AH67" s="13"/>
      <c r="AI67" s="13"/>
      <c r="AJ67" s="13"/>
      <c r="AK67" s="13"/>
      <c r="AL67" s="13"/>
      <c r="AM67" s="34"/>
    </row>
    <row r="68" spans="1:39" ht="15.75" customHeight="1" x14ac:dyDescent="0.25">
      <c r="A68" s="31"/>
      <c r="B68" s="13"/>
      <c r="C68" s="98" t="s">
        <v>88</v>
      </c>
      <c r="D68" s="13"/>
      <c r="E68" s="13"/>
      <c r="F68" s="13"/>
      <c r="G68" s="13"/>
      <c r="H68" s="13" t="s">
        <v>31</v>
      </c>
      <c r="I68" s="286" t="s">
        <v>55</v>
      </c>
      <c r="J68" s="286"/>
      <c r="K68" s="286"/>
      <c r="L68" s="265"/>
      <c r="M68" s="266"/>
      <c r="N68" s="266"/>
      <c r="O68" s="266"/>
      <c r="P68" s="266"/>
      <c r="Q68" s="266"/>
      <c r="R68" s="266"/>
      <c r="S68" s="267"/>
      <c r="T68" s="13"/>
      <c r="U68" s="35"/>
      <c r="V68" s="13"/>
      <c r="W68" s="13"/>
      <c r="X68" s="13"/>
      <c r="Y68" s="13"/>
      <c r="Z68" s="13" t="s">
        <v>31</v>
      </c>
      <c r="AA68" s="13" t="s">
        <v>11</v>
      </c>
      <c r="AB68" s="13"/>
      <c r="AC68" s="13"/>
      <c r="AD68" s="96"/>
      <c r="AE68" s="13" t="s">
        <v>84</v>
      </c>
      <c r="AF68" s="13"/>
      <c r="AG68" s="13"/>
      <c r="AH68" s="13"/>
      <c r="AI68" s="232">
        <v>64</v>
      </c>
      <c r="AJ68" s="233"/>
      <c r="AK68" s="234"/>
      <c r="AL68" s="19" t="s">
        <v>78</v>
      </c>
      <c r="AM68" s="34"/>
    </row>
    <row r="69" spans="1:39" ht="9" customHeight="1" x14ac:dyDescent="0.25">
      <c r="A69" s="31"/>
      <c r="B69" s="13"/>
      <c r="C69" s="13"/>
      <c r="D69" s="13"/>
      <c r="E69" s="13"/>
      <c r="F69" s="13"/>
      <c r="G69" s="13"/>
      <c r="H69" s="13"/>
      <c r="I69" s="13"/>
      <c r="J69" s="13"/>
      <c r="K69" s="13"/>
      <c r="L69" s="13"/>
      <c r="M69" s="13"/>
      <c r="N69" s="13"/>
      <c r="O69" s="13"/>
      <c r="P69" s="13"/>
      <c r="Q69" s="13"/>
      <c r="R69" s="13"/>
      <c r="S69" s="13"/>
      <c r="T69" s="13"/>
      <c r="U69" s="35"/>
      <c r="V69" s="13"/>
      <c r="W69" s="13"/>
      <c r="X69" s="13"/>
      <c r="Y69" s="13"/>
      <c r="Z69" s="13"/>
      <c r="AA69" s="13"/>
      <c r="AB69" s="13"/>
      <c r="AC69" s="13"/>
      <c r="AD69" s="13"/>
      <c r="AE69" s="13"/>
      <c r="AF69" s="13"/>
      <c r="AG69" s="13"/>
      <c r="AH69" s="13"/>
      <c r="AI69" s="13"/>
      <c r="AJ69" s="13"/>
      <c r="AK69" s="13"/>
      <c r="AL69" s="13"/>
      <c r="AM69" s="34"/>
    </row>
    <row r="70" spans="1:39" ht="15.75" customHeight="1" x14ac:dyDescent="0.25">
      <c r="A70" s="31" t="s">
        <v>168</v>
      </c>
      <c r="B70" s="15"/>
      <c r="C70" s="15"/>
      <c r="D70" s="15"/>
      <c r="E70" s="15"/>
      <c r="F70" s="15">
        <v>66788</v>
      </c>
      <c r="G70" s="207" t="s">
        <v>246</v>
      </c>
      <c r="H70" s="208"/>
      <c r="I70" s="209"/>
      <c r="J70" s="15"/>
      <c r="K70" s="15"/>
      <c r="L70" s="43" t="s">
        <v>169</v>
      </c>
      <c r="M70" s="43"/>
      <c r="N70" s="43"/>
      <c r="O70" s="43"/>
      <c r="P70" s="15"/>
      <c r="Q70" s="207" t="s">
        <v>246</v>
      </c>
      <c r="R70" s="208"/>
      <c r="S70" s="209"/>
      <c r="T70" s="13" t="s">
        <v>71</v>
      </c>
      <c r="U70" s="35"/>
      <c r="V70" s="99"/>
      <c r="W70" s="15" t="s">
        <v>90</v>
      </c>
      <c r="X70" s="99"/>
      <c r="Y70" s="99"/>
      <c r="Z70" s="99"/>
      <c r="AA70" s="99"/>
      <c r="AB70" s="99"/>
      <c r="AC70" s="99"/>
      <c r="AD70" s="99"/>
      <c r="AE70" s="99"/>
      <c r="AF70" s="99"/>
      <c r="AG70" s="99"/>
      <c r="AH70" s="99"/>
      <c r="AI70" s="262" t="s">
        <v>250</v>
      </c>
      <c r="AJ70" s="263"/>
      <c r="AK70" s="264"/>
      <c r="AL70" s="99"/>
      <c r="AM70" s="34"/>
    </row>
    <row r="71" spans="1:39" ht="9" customHeight="1" thickBot="1" x14ac:dyDescent="0.3">
      <c r="A71" s="100"/>
      <c r="B71" s="101"/>
      <c r="C71" s="101"/>
      <c r="D71" s="101"/>
      <c r="E71" s="101"/>
      <c r="F71" s="101"/>
      <c r="G71" s="101"/>
      <c r="H71" s="101"/>
      <c r="I71" s="101"/>
      <c r="J71" s="101"/>
      <c r="K71" s="101"/>
      <c r="L71" s="101"/>
      <c r="M71" s="101"/>
      <c r="N71" s="101"/>
      <c r="O71" s="101"/>
      <c r="P71" s="101"/>
      <c r="Q71" s="101"/>
      <c r="R71" s="101"/>
      <c r="S71" s="101"/>
      <c r="T71" s="101"/>
      <c r="U71" s="102"/>
      <c r="V71" s="103"/>
      <c r="W71" s="103"/>
      <c r="X71" s="103"/>
      <c r="Y71" s="103"/>
      <c r="Z71" s="103"/>
      <c r="AA71" s="103"/>
      <c r="AB71" s="103"/>
      <c r="AC71" s="103"/>
      <c r="AD71" s="103"/>
      <c r="AE71" s="103"/>
      <c r="AF71" s="103"/>
      <c r="AG71" s="103"/>
      <c r="AH71" s="103"/>
      <c r="AI71" s="103"/>
      <c r="AJ71" s="103"/>
      <c r="AK71" s="103"/>
      <c r="AL71" s="103"/>
      <c r="AM71" s="104"/>
    </row>
    <row r="72" spans="1:39" ht="15.6" thickTop="1" x14ac:dyDescent="0.25">
      <c r="A72" s="180"/>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row>
    <row r="73" spans="1:39" ht="15" x14ac:dyDescent="0.25">
      <c r="A73" s="180"/>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row>
    <row r="74" spans="1:39" ht="15" x14ac:dyDescent="0.25">
      <c r="A74" s="180"/>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row>
    <row r="75" spans="1:39" ht="15" x14ac:dyDescent="0.2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row>
    <row r="76" spans="1:39" ht="15" x14ac:dyDescent="0.2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row>
    <row r="77" spans="1:39" ht="15"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row>
    <row r="78" spans="1:39" ht="15" x14ac:dyDescent="0.2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row>
    <row r="79" spans="1:39" ht="15" x14ac:dyDescent="0.2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row>
    <row r="80" spans="1:39" ht="15" x14ac:dyDescent="0.2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row>
    <row r="81" spans="2:39" ht="15" x14ac:dyDescent="0.2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row>
    <row r="82" spans="2:39" ht="15" x14ac:dyDescent="0.2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2:39" ht="15" x14ac:dyDescent="0.2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row>
    <row r="84" spans="2:39" ht="15" x14ac:dyDescent="0.2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row>
    <row r="85" spans="2:39" ht="15" x14ac:dyDescent="0.2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row>
    <row r="86" spans="2:39" ht="15" x14ac:dyDescent="0.2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row>
    <row r="87" spans="2:39" ht="15" x14ac:dyDescent="0.2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row>
    <row r="88" spans="2:39" ht="15" x14ac:dyDescent="0.2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row>
    <row r="89" spans="2:39" ht="15" x14ac:dyDescent="0.2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row>
    <row r="90" spans="2:39" ht="15" x14ac:dyDescent="0.2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row>
    <row r="91" spans="2:39" ht="15" x14ac:dyDescent="0.2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row>
    <row r="92" spans="2:39" ht="15" x14ac:dyDescent="0.2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row>
    <row r="93" spans="2:39" ht="15" x14ac:dyDescent="0.2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row>
    <row r="94" spans="2:39" ht="15" x14ac:dyDescent="0.2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row>
    <row r="95" spans="2:39" ht="15" x14ac:dyDescent="0.2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row>
    <row r="96" spans="2:39" ht="15" x14ac:dyDescent="0.2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row>
    <row r="97" spans="2:39" ht="15" x14ac:dyDescent="0.2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row>
    <row r="98" spans="2:39" ht="15" x14ac:dyDescent="0.2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row>
    <row r="99" spans="2:39" ht="15" x14ac:dyDescent="0.2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row>
    <row r="100" spans="2:39" ht="15" x14ac:dyDescent="0.2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row>
    <row r="101" spans="2:39" ht="15" x14ac:dyDescent="0.2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row>
    <row r="102" spans="2:39" ht="15" x14ac:dyDescent="0.2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row>
    <row r="103" spans="2:39" ht="15" x14ac:dyDescent="0.2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row>
    <row r="104" spans="2:39" ht="15" x14ac:dyDescent="0.2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row>
    <row r="105" spans="2:39" ht="15" x14ac:dyDescent="0.2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row>
    <row r="106" spans="2:39" ht="15" x14ac:dyDescent="0.2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row>
    <row r="107" spans="2:39" ht="15" x14ac:dyDescent="0.2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row>
    <row r="108" spans="2:39" ht="15" x14ac:dyDescent="0.2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row>
    <row r="109" spans="2:39" ht="15" x14ac:dyDescent="0.2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row>
    <row r="110" spans="2:39" ht="15" x14ac:dyDescent="0.2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row>
    <row r="111" spans="2:39" ht="15" x14ac:dyDescent="0.2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row>
    <row r="112" spans="2:39" ht="15" x14ac:dyDescent="0.2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row>
    <row r="113" spans="2:39" ht="15"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row>
    <row r="114" spans="2:39" ht="15" x14ac:dyDescent="0.2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row>
    <row r="115" spans="2:39" ht="15" x14ac:dyDescent="0.2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row>
    <row r="116" spans="2:39" ht="15" x14ac:dyDescent="0.2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row>
    <row r="117" spans="2:39" ht="15" x14ac:dyDescent="0.2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row>
    <row r="118" spans="2:39" ht="15" x14ac:dyDescent="0.2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row>
    <row r="119" spans="2:39" ht="15" x14ac:dyDescent="0.2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row>
    <row r="120" spans="2:39" ht="15" x14ac:dyDescent="0.2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row>
    <row r="121" spans="2:39" ht="15" x14ac:dyDescent="0.2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row>
    <row r="122" spans="2:39" ht="15" x14ac:dyDescent="0.2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row>
    <row r="123" spans="2:39" ht="15" x14ac:dyDescent="0.2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row>
    <row r="124" spans="2:39" ht="15" x14ac:dyDescent="0.2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row>
    <row r="125" spans="2:39" ht="15" x14ac:dyDescent="0.2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row>
    <row r="126" spans="2:39" ht="15" x14ac:dyDescent="0.2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row>
    <row r="127" spans="2:39" ht="15" x14ac:dyDescent="0.2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row>
    <row r="128" spans="2:39" ht="15"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row>
    <row r="129" spans="2:39" ht="15" x14ac:dyDescent="0.2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row>
    <row r="130" spans="2:39" ht="15" x14ac:dyDescent="0.2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row>
    <row r="131" spans="2:39" ht="15" x14ac:dyDescent="0.2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row>
    <row r="132" spans="2:39" ht="15" x14ac:dyDescent="0.2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row>
    <row r="133" spans="2:39" ht="15" x14ac:dyDescent="0.2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2:39" ht="15" x14ac:dyDescent="0.2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2:39" ht="15" x14ac:dyDescent="0.2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2:39" ht="15" x14ac:dyDescent="0.2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2:39" ht="15" x14ac:dyDescent="0.2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2:39" ht="15" x14ac:dyDescent="0.2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2:39" ht="15" x14ac:dyDescent="0.2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2:39" ht="15" x14ac:dyDescent="0.2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2:39" ht="15" x14ac:dyDescent="0.2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2:39" ht="15" x14ac:dyDescent="0.2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2:39" ht="15" x14ac:dyDescent="0.2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2:39" ht="15" x14ac:dyDescent="0.2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row r="499" spans="2:39" ht="15" x14ac:dyDescent="0.2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row>
    <row r="500" spans="2:39" ht="15" x14ac:dyDescent="0.2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row>
    <row r="501" spans="2:39" ht="15" x14ac:dyDescent="0.2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row>
    <row r="502" spans="2:39" ht="15" x14ac:dyDescent="0.2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row>
    <row r="503" spans="2:39" ht="15" x14ac:dyDescent="0.2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row>
  </sheetData>
  <sheetProtection algorithmName="SHA-512" hashValue="4OwbAOmpWbNE5sKelfxvKG6YvANOkiHHnHxy+Snso4RDbpMB9qG9WuEPCOXnKqffWDD+VC2kXobbXyr1WI4ktA==" saltValue="BQHgx6a5LSzIdhNb/n5KrQ==" spinCount="100000" sheet="1" objects="1" scenarios="1"/>
  <mergeCells count="111">
    <mergeCell ref="A1:G1"/>
    <mergeCell ref="AE1:AM1"/>
    <mergeCell ref="H1:AD1"/>
    <mergeCell ref="A2:AL2"/>
    <mergeCell ref="A3:AM3"/>
    <mergeCell ref="AP18:AQ18"/>
    <mergeCell ref="I68:K68"/>
    <mergeCell ref="AI68:AK68"/>
    <mergeCell ref="AI51:AK51"/>
    <mergeCell ref="A53:AM53"/>
    <mergeCell ref="K58:S58"/>
    <mergeCell ref="AI58:AK58"/>
    <mergeCell ref="Q60:S60"/>
    <mergeCell ref="AI60:AK60"/>
    <mergeCell ref="R50:U50"/>
    <mergeCell ref="AI50:AK50"/>
    <mergeCell ref="AI46:AK46"/>
    <mergeCell ref="C47:C50"/>
    <mergeCell ref="J47:M47"/>
    <mergeCell ref="N47:Q47"/>
    <mergeCell ref="J49:M49"/>
    <mergeCell ref="N49:Q49"/>
    <mergeCell ref="R49:U49"/>
    <mergeCell ref="AI49:AK49"/>
    <mergeCell ref="R47:U47"/>
    <mergeCell ref="AI47:AK47"/>
    <mergeCell ref="AI32:AK32"/>
    <mergeCell ref="AI70:AK70"/>
    <mergeCell ref="Q62:S62"/>
    <mergeCell ref="AI62:AK62"/>
    <mergeCell ref="Q64:S64"/>
    <mergeCell ref="AI64:AK64"/>
    <mergeCell ref="AI66:AK66"/>
    <mergeCell ref="Q66:S66"/>
    <mergeCell ref="L68:S68"/>
    <mergeCell ref="Q70:S70"/>
    <mergeCell ref="L39:U39"/>
    <mergeCell ref="AI39:AK39"/>
    <mergeCell ref="AI35:AK35"/>
    <mergeCell ref="AI52:AK52"/>
    <mergeCell ref="X44:AH45"/>
    <mergeCell ref="AI44:AK45"/>
    <mergeCell ref="X42:AH42"/>
    <mergeCell ref="X43:AH43"/>
    <mergeCell ref="X46:AH46"/>
    <mergeCell ref="G70:I70"/>
    <mergeCell ref="J48:M48"/>
    <mergeCell ref="N48:Q48"/>
    <mergeCell ref="R48:U48"/>
    <mergeCell ref="AI48:AK48"/>
    <mergeCell ref="C43:C46"/>
    <mergeCell ref="J43:M43"/>
    <mergeCell ref="N43:Q43"/>
    <mergeCell ref="R43:U43"/>
    <mergeCell ref="AI43:AK43"/>
    <mergeCell ref="J44:M44"/>
    <mergeCell ref="N44:Q44"/>
    <mergeCell ref="R44:U44"/>
    <mergeCell ref="J45:M45"/>
    <mergeCell ref="N45:Q45"/>
    <mergeCell ref="R45:U45"/>
    <mergeCell ref="J46:M46"/>
    <mergeCell ref="N46:Q46"/>
    <mergeCell ref="R46:U46"/>
    <mergeCell ref="J52:M52"/>
    <mergeCell ref="Q56:S56"/>
    <mergeCell ref="H56:O56"/>
    <mergeCell ref="J50:M50"/>
    <mergeCell ref="N50:Q50"/>
    <mergeCell ref="C41:I41"/>
    <mergeCell ref="J41:M42"/>
    <mergeCell ref="N41:U41"/>
    <mergeCell ref="AI41:AK41"/>
    <mergeCell ref="C42:I42"/>
    <mergeCell ref="N42:Q42"/>
    <mergeCell ref="R42:U42"/>
    <mergeCell ref="AI42:AK42"/>
    <mergeCell ref="AI40:AK40"/>
    <mergeCell ref="E28:G28"/>
    <mergeCell ref="K28:M28"/>
    <mergeCell ref="Q28:S28"/>
    <mergeCell ref="Q23:S23"/>
    <mergeCell ref="AA23:AC23"/>
    <mergeCell ref="AI29:AK29"/>
    <mergeCell ref="Q35:S35"/>
    <mergeCell ref="Z35:AG35"/>
    <mergeCell ref="Q36:S36"/>
    <mergeCell ref="AG8:AL8"/>
    <mergeCell ref="G12:I12"/>
    <mergeCell ref="AD18:AE18"/>
    <mergeCell ref="AH10:AI10"/>
    <mergeCell ref="AG6:AL6"/>
    <mergeCell ref="Z36:AG36"/>
    <mergeCell ref="G6:Q6"/>
    <mergeCell ref="W6:AA6"/>
    <mergeCell ref="G8:Q8"/>
    <mergeCell ref="W8:AA8"/>
    <mergeCell ref="B10:AC10"/>
    <mergeCell ref="AD10:AF10"/>
    <mergeCell ref="G14:I14"/>
    <mergeCell ref="Q14:S14"/>
    <mergeCell ref="AD14:AE14"/>
    <mergeCell ref="G16:I16"/>
    <mergeCell ref="Q16:S16"/>
    <mergeCell ref="AD16:AE16"/>
    <mergeCell ref="G18:I18"/>
    <mergeCell ref="Q18:S18"/>
    <mergeCell ref="Q21:S21"/>
    <mergeCell ref="AA21:AC21"/>
    <mergeCell ref="AI21:AK21"/>
    <mergeCell ref="Q26:S26"/>
  </mergeCells>
  <printOptions horizontalCentered="1" verticalCentered="1"/>
  <pageMargins left="0.31496062992125984" right="0.31496062992125984" top="0.19685039370078741" bottom="0.47244094488188981" header="0.11811023622047245" footer="0.11811023622047245"/>
  <pageSetup paperSize="9" scale="69" orientation="portrait" r:id="rId1"/>
  <headerFooter>
    <oddFooter>&amp;LPage &amp;P of &amp;N&amp;R&amp;F
&amp;A</oddFooter>
  </headerFooter>
  <drawing r:id="rId2"/>
  <legacyDrawing r:id="rId3"/>
  <oleObjects>
    <mc:AlternateContent xmlns:mc="http://schemas.openxmlformats.org/markup-compatibility/2006">
      <mc:Choice Requires="x14">
        <oleObject progId="Equation.3" shapeId="34961" r:id="rId4">
          <objectPr defaultSize="0" autoPict="0" r:id="rId5">
            <anchor moveWithCells="1">
              <from>
                <xdr:col>40</xdr:col>
                <xdr:colOff>251460</xdr:colOff>
                <xdr:row>5</xdr:row>
                <xdr:rowOff>76200</xdr:rowOff>
              </from>
              <to>
                <xdr:col>42</xdr:col>
                <xdr:colOff>228600</xdr:colOff>
                <xdr:row>7</xdr:row>
                <xdr:rowOff>83820</xdr:rowOff>
              </to>
            </anchor>
          </objectPr>
        </oleObject>
      </mc:Choice>
      <mc:Fallback>
        <oleObject progId="Equation.3" shapeId="34961" r:id="rId4"/>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7" operator="containsText" id="{296B4D0A-66F3-4E6A-A8D6-D658F18EAFD9}">
            <xm:f>NOT(ISERROR(SEARCH($AI$42="NO",AI44)))</xm:f>
            <xm:f>$AI$42="NO"</xm:f>
            <x14:dxf>
              <fill>
                <patternFill>
                  <bgColor rgb="FFFF0000"/>
                </patternFill>
              </fill>
            </x14:dxf>
          </x14:cfRule>
          <xm:sqref>AI44:AK45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566"/>
  <sheetViews>
    <sheetView showGridLines="0" zoomScaleNormal="100" workbookViewId="0">
      <selection activeCell="W5" sqref="W5:AA5"/>
    </sheetView>
  </sheetViews>
  <sheetFormatPr defaultColWidth="8.88671875" defaultRowHeight="13.2" x14ac:dyDescent="0.25"/>
  <cols>
    <col min="1" max="1" width="1.33203125" style="5" customWidth="1"/>
    <col min="2" max="2" width="1.44140625" style="5" customWidth="1"/>
    <col min="3" max="3" width="3.88671875" style="5" customWidth="1"/>
    <col min="4" max="4" width="1.44140625" style="5" customWidth="1"/>
    <col min="5" max="5" width="4.33203125" style="5" customWidth="1"/>
    <col min="6" max="6" width="1.44140625" style="5" customWidth="1"/>
    <col min="7" max="7" width="4.33203125" style="5" customWidth="1"/>
    <col min="8" max="8" width="1.44140625" style="5" customWidth="1"/>
    <col min="9" max="9" width="4.33203125" style="5" customWidth="1"/>
    <col min="10" max="10" width="1.44140625" style="5" customWidth="1"/>
    <col min="11" max="11" width="4.33203125" style="5" customWidth="1"/>
    <col min="12" max="12" width="1.44140625" style="5" customWidth="1"/>
    <col min="13" max="13" width="4.33203125" style="5" customWidth="1"/>
    <col min="14" max="14" width="1.44140625" style="5" customWidth="1"/>
    <col min="15" max="15" width="4.33203125" style="5" customWidth="1"/>
    <col min="16" max="16" width="1.44140625" style="5" customWidth="1"/>
    <col min="17" max="17" width="4.33203125" style="5" customWidth="1"/>
    <col min="18" max="18" width="1.44140625" style="5" customWidth="1"/>
    <col min="19" max="19" width="4.33203125" style="5" customWidth="1"/>
    <col min="20" max="20" width="1.44140625" style="5" customWidth="1"/>
    <col min="21" max="21" width="4.33203125" style="5" customWidth="1"/>
    <col min="22" max="22" width="1.44140625" style="5" customWidth="1"/>
    <col min="23" max="25" width="4.33203125" style="5" customWidth="1"/>
    <col min="26" max="26" width="1.44140625" style="5" customWidth="1"/>
    <col min="27" max="27" width="4.33203125" style="5" customWidth="1"/>
    <col min="28" max="28" width="1.44140625" style="5" customWidth="1"/>
    <col min="29" max="29" width="4.33203125" style="5" customWidth="1"/>
    <col min="30" max="30" width="1.44140625" style="5" customWidth="1"/>
    <col min="31" max="33" width="4.33203125" style="5" customWidth="1"/>
    <col min="34" max="34" width="1.44140625" style="5" customWidth="1"/>
    <col min="35" max="35" width="4.33203125" style="5" customWidth="1"/>
    <col min="36" max="36" width="1.44140625" style="5" customWidth="1"/>
    <col min="37" max="37" width="4.33203125" style="5" customWidth="1"/>
    <col min="38" max="38" width="1.44140625" style="5" customWidth="1"/>
    <col min="39" max="39" width="1.109375" style="5" customWidth="1"/>
    <col min="40" max="16384" width="8.88671875" style="4"/>
  </cols>
  <sheetData>
    <row r="1" spans="1:39" ht="70.5" customHeight="1" thickTop="1" thickBot="1" x14ac:dyDescent="0.3">
      <c r="A1" s="275" t="e" vm="1">
        <v>#VALUE!</v>
      </c>
      <c r="B1" s="276"/>
      <c r="C1" s="276"/>
      <c r="D1" s="276"/>
      <c r="E1" s="276"/>
      <c r="F1" s="276"/>
      <c r="G1" s="276"/>
      <c r="H1" s="373" t="str">
        <f>'Data and Calculation Sheet'!H1:AD1</f>
        <v>SAFETY, HEALTH, ENVIRONMENT AND QUALITY MANAGEMENT SYSTEM
PILOT CARD
STANDARD FORMS</v>
      </c>
      <c r="I1" s="374"/>
      <c r="J1" s="374"/>
      <c r="K1" s="374"/>
      <c r="L1" s="374"/>
      <c r="M1" s="374"/>
      <c r="N1" s="374"/>
      <c r="O1" s="374"/>
      <c r="P1" s="374"/>
      <c r="Q1" s="374"/>
      <c r="R1" s="374"/>
      <c r="S1" s="374"/>
      <c r="T1" s="374"/>
      <c r="U1" s="374"/>
      <c r="V1" s="374"/>
      <c r="W1" s="374"/>
      <c r="X1" s="374"/>
      <c r="Y1" s="374"/>
      <c r="Z1" s="374"/>
      <c r="AA1" s="374"/>
      <c r="AB1" s="374"/>
      <c r="AC1" s="374"/>
      <c r="AD1" s="374"/>
      <c r="AE1" s="375"/>
      <c r="AF1" s="370" t="str">
        <f>'Data and Calculation Sheet'!AE1</f>
        <v>Form : 1.5.2A
Date : 22-Jan-25
Rev No : 10.3
Appr By : BMM</v>
      </c>
      <c r="AG1" s="371"/>
      <c r="AH1" s="371"/>
      <c r="AI1" s="371"/>
      <c r="AJ1" s="371"/>
      <c r="AK1" s="371"/>
      <c r="AL1" s="371"/>
      <c r="AM1" s="372"/>
    </row>
    <row r="2" spans="1:39" ht="5.25" customHeight="1" x14ac:dyDescent="0.25">
      <c r="A2" s="2"/>
      <c r="B2" s="2"/>
      <c r="C2" s="2"/>
      <c r="D2" s="2"/>
      <c r="E2" s="2"/>
      <c r="F2" s="2"/>
      <c r="G2" s="2"/>
      <c r="H2" s="3"/>
      <c r="I2" s="3"/>
      <c r="J2" s="3"/>
      <c r="K2" s="3"/>
      <c r="L2" s="3"/>
      <c r="M2" s="3"/>
      <c r="N2" s="3"/>
      <c r="O2" s="3"/>
      <c r="P2" s="3"/>
      <c r="Q2" s="3"/>
      <c r="R2" s="3"/>
      <c r="S2" s="3"/>
      <c r="T2" s="3"/>
      <c r="U2" s="3"/>
      <c r="V2" s="3"/>
      <c r="W2" s="3"/>
      <c r="X2" s="3"/>
      <c r="Y2" s="3"/>
      <c r="Z2" s="3"/>
      <c r="AA2" s="3"/>
      <c r="AB2" s="3"/>
      <c r="AC2" s="3"/>
      <c r="AD2" s="3"/>
      <c r="AE2" s="3"/>
      <c r="AF2" s="1"/>
      <c r="AG2" s="1"/>
      <c r="AH2" s="1"/>
      <c r="AI2" s="1"/>
      <c r="AJ2" s="1"/>
      <c r="AK2" s="1"/>
      <c r="AL2" s="1"/>
      <c r="AM2" s="1"/>
    </row>
    <row r="3" spans="1:39" x14ac:dyDescent="0.25">
      <c r="A3" s="284" t="s">
        <v>205</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row>
    <row r="4" spans="1:39" ht="3.75" customHeight="1" thickBot="1" x14ac:dyDescent="0.3">
      <c r="A4" s="376"/>
      <c r="B4" s="376"/>
      <c r="C4" s="376"/>
      <c r="D4" s="376"/>
      <c r="E4" s="376"/>
      <c r="F4" s="376"/>
      <c r="G4" s="376"/>
      <c r="H4" s="305"/>
      <c r="I4" s="305"/>
      <c r="J4" s="305"/>
      <c r="K4" s="305"/>
      <c r="L4" s="305"/>
      <c r="M4" s="305"/>
      <c r="N4" s="305"/>
      <c r="O4" s="305"/>
      <c r="P4" s="305"/>
      <c r="Q4" s="305"/>
      <c r="R4" s="305"/>
      <c r="S4" s="305"/>
      <c r="T4" s="305"/>
      <c r="U4" s="305"/>
      <c r="V4" s="305"/>
      <c r="W4" s="305"/>
      <c r="X4" s="305"/>
      <c r="Y4" s="305"/>
      <c r="Z4" s="305"/>
      <c r="AA4" s="305"/>
      <c r="AB4" s="305"/>
      <c r="AC4" s="305"/>
      <c r="AD4" s="305"/>
      <c r="AE4" s="306"/>
      <c r="AF4" s="307"/>
      <c r="AG4" s="307"/>
      <c r="AH4" s="307"/>
      <c r="AI4" s="308"/>
      <c r="AJ4" s="308"/>
      <c r="AK4" s="308"/>
      <c r="AL4" s="308"/>
      <c r="AM4" s="308"/>
    </row>
    <row r="5" spans="1:39" ht="18" thickTop="1" x14ac:dyDescent="0.3">
      <c r="A5" s="152"/>
      <c r="B5" s="153"/>
      <c r="C5" s="154" t="s">
        <v>30</v>
      </c>
      <c r="D5" s="153"/>
      <c r="E5" s="153"/>
      <c r="F5" s="155" t="s">
        <v>31</v>
      </c>
      <c r="G5" s="304" t="str">
        <f>IF('Data and Calculation Sheet'!G6:Q6="","",'Data and Calculation Sheet'!G6:Q6)</f>
        <v>IVS THANDA</v>
      </c>
      <c r="H5" s="302"/>
      <c r="I5" s="302"/>
      <c r="J5" s="302"/>
      <c r="K5" s="302"/>
      <c r="L5" s="302"/>
      <c r="M5" s="302"/>
      <c r="N5" s="302"/>
      <c r="O5" s="302"/>
      <c r="P5" s="302"/>
      <c r="Q5" s="303"/>
      <c r="R5" s="156"/>
      <c r="S5" s="156" t="s">
        <v>1</v>
      </c>
      <c r="T5" s="156"/>
      <c r="U5" s="156"/>
      <c r="V5" s="156" t="s">
        <v>31</v>
      </c>
      <c r="W5" s="301">
        <f>IF('Data and Calculation Sheet'!W6:AA6="","",'Data and Calculation Sheet'!W6:AA6)</f>
        <v>45739</v>
      </c>
      <c r="X5" s="302"/>
      <c r="Y5" s="302"/>
      <c r="Z5" s="302"/>
      <c r="AA5" s="303"/>
      <c r="AB5" s="156"/>
      <c r="AC5" s="156"/>
      <c r="AD5" s="154"/>
      <c r="AE5" s="157" t="s">
        <v>32</v>
      </c>
      <c r="AF5" s="154" t="s">
        <v>31</v>
      </c>
      <c r="AG5" s="304" t="str">
        <f>IF('Data and Calculation Sheet'!AG6:AL6="","",'Data and Calculation Sheet'!AG6:AL6)</f>
        <v>SINGAPORE</v>
      </c>
      <c r="AH5" s="302"/>
      <c r="AI5" s="302"/>
      <c r="AJ5" s="302"/>
      <c r="AK5" s="303"/>
      <c r="AL5" s="154"/>
      <c r="AM5" s="158"/>
    </row>
    <row r="6" spans="1:39" ht="9" customHeight="1" x14ac:dyDescent="0.25">
      <c r="A6" s="18"/>
      <c r="B6" s="12"/>
      <c r="C6" s="12"/>
      <c r="D6" s="12"/>
      <c r="E6" s="12"/>
      <c r="F6" s="14"/>
      <c r="G6" s="12"/>
      <c r="H6" s="12"/>
      <c r="I6" s="12"/>
      <c r="J6" s="12"/>
      <c r="K6" s="12"/>
      <c r="L6" s="12"/>
      <c r="M6" s="12"/>
      <c r="N6" s="12"/>
      <c r="O6" s="12"/>
      <c r="P6" s="12"/>
      <c r="Q6" s="13"/>
      <c r="R6" s="13"/>
      <c r="S6" s="13"/>
      <c r="T6" s="13"/>
      <c r="U6" s="13"/>
      <c r="V6" s="13"/>
      <c r="W6" s="13"/>
      <c r="X6" s="19"/>
      <c r="Y6" s="12"/>
      <c r="Z6" s="12"/>
      <c r="AA6" s="12"/>
      <c r="AB6" s="12"/>
      <c r="AC6" s="13"/>
      <c r="AD6" s="13"/>
      <c r="AE6" s="13"/>
      <c r="AF6" s="13"/>
      <c r="AG6" s="13"/>
      <c r="AH6" s="13"/>
      <c r="AI6" s="13"/>
      <c r="AJ6" s="13"/>
      <c r="AK6" s="13"/>
      <c r="AL6" s="13"/>
      <c r="AM6" s="20"/>
    </row>
    <row r="7" spans="1:39" ht="17.399999999999999" x14ac:dyDescent="0.25">
      <c r="A7" s="18"/>
      <c r="B7" s="12"/>
      <c r="C7" s="13" t="s">
        <v>0</v>
      </c>
      <c r="D7" s="12"/>
      <c r="E7" s="12"/>
      <c r="F7" s="14" t="s">
        <v>31</v>
      </c>
      <c r="G7" s="265" t="str">
        <f>IF('Data and Calculation Sheet'!G8:Q8="","",'Data and Calculation Sheet'!G8:Q8)</f>
        <v>Marsden Point, New Zealand</v>
      </c>
      <c r="H7" s="266"/>
      <c r="I7" s="266"/>
      <c r="J7" s="266"/>
      <c r="K7" s="266"/>
      <c r="L7" s="266"/>
      <c r="M7" s="266"/>
      <c r="N7" s="266"/>
      <c r="O7" s="266"/>
      <c r="P7" s="266"/>
      <c r="Q7" s="267"/>
      <c r="R7" s="15"/>
      <c r="S7" s="15" t="s">
        <v>33</v>
      </c>
      <c r="T7" s="15"/>
      <c r="U7" s="15"/>
      <c r="V7" s="15" t="s">
        <v>31</v>
      </c>
      <c r="W7" s="265" t="str">
        <f>IF('Data and Calculation Sheet'!W8:AA8="","",'Data and Calculation Sheet'!W8:AA8)</f>
        <v>9V2740</v>
      </c>
      <c r="X7" s="266"/>
      <c r="Y7" s="266"/>
      <c r="Z7" s="266"/>
      <c r="AA7" s="267"/>
      <c r="AB7" s="21"/>
      <c r="AC7" s="21" t="s">
        <v>141</v>
      </c>
      <c r="AD7" s="159"/>
      <c r="AE7" s="13"/>
      <c r="AF7" s="13"/>
      <c r="AG7" s="265">
        <f>IF('Data and Calculation Sheet'!AG8:AL8="","",'Data and Calculation Sheet'!AG8:AL8)</f>
        <v>2015</v>
      </c>
      <c r="AH7" s="266"/>
      <c r="AI7" s="266"/>
      <c r="AJ7" s="266"/>
      <c r="AK7" s="267"/>
      <c r="AL7" s="13"/>
      <c r="AM7" s="20"/>
    </row>
    <row r="8" spans="1:39" ht="6.75" customHeight="1" x14ac:dyDescent="0.25">
      <c r="A8" s="18"/>
      <c r="B8" s="12"/>
      <c r="C8" s="12"/>
      <c r="D8" s="12"/>
      <c r="E8" s="12"/>
      <c r="F8" s="12"/>
      <c r="G8" s="12"/>
      <c r="H8" s="22"/>
      <c r="I8" s="22"/>
      <c r="J8" s="22"/>
      <c r="K8" s="12"/>
      <c r="L8" s="12"/>
      <c r="M8" s="12"/>
      <c r="N8" s="12"/>
      <c r="O8" s="12"/>
      <c r="P8" s="12"/>
      <c r="Q8" s="12"/>
      <c r="R8" s="12"/>
      <c r="S8" s="12"/>
      <c r="T8" s="12"/>
      <c r="U8" s="12"/>
      <c r="V8" s="12"/>
      <c r="W8" s="12"/>
      <c r="X8" s="12"/>
      <c r="Y8" s="12"/>
      <c r="Z8" s="12"/>
      <c r="AA8" s="12"/>
      <c r="AB8" s="12"/>
      <c r="AC8" s="13"/>
      <c r="AD8" s="13"/>
      <c r="AE8" s="13"/>
      <c r="AF8" s="13"/>
      <c r="AG8" s="13"/>
      <c r="AH8" s="13"/>
      <c r="AI8" s="13"/>
      <c r="AJ8" s="13"/>
      <c r="AK8" s="13"/>
      <c r="AL8" s="13"/>
      <c r="AM8" s="20"/>
    </row>
    <row r="9" spans="1:39" ht="10.5" customHeight="1" x14ac:dyDescent="0.25">
      <c r="A9" s="25"/>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2"/>
      <c r="AE9" s="222"/>
      <c r="AF9" s="222"/>
      <c r="AG9" s="26"/>
      <c r="AH9" s="215"/>
      <c r="AI9" s="215"/>
      <c r="AJ9" s="27"/>
      <c r="AK9" s="28"/>
      <c r="AL9" s="28"/>
      <c r="AM9" s="29"/>
    </row>
    <row r="10" spans="1:39" ht="15.75" customHeight="1" x14ac:dyDescent="0.25">
      <c r="A10" s="31"/>
      <c r="B10" s="32"/>
      <c r="C10" s="300" t="s">
        <v>34</v>
      </c>
      <c r="D10" s="300"/>
      <c r="E10" s="300"/>
      <c r="F10" s="32"/>
      <c r="G10" s="32"/>
      <c r="H10" s="32"/>
      <c r="I10" s="32"/>
      <c r="J10" s="32"/>
      <c r="K10" s="32"/>
      <c r="L10" s="32"/>
      <c r="M10" s="32"/>
      <c r="N10" s="32"/>
      <c r="O10" s="32"/>
      <c r="P10" s="32"/>
      <c r="Q10" s="32"/>
      <c r="R10" s="32"/>
      <c r="S10" s="32"/>
      <c r="T10" s="32"/>
      <c r="U10" s="33"/>
      <c r="V10" s="32"/>
      <c r="W10" s="32"/>
      <c r="X10" s="32"/>
      <c r="Y10" s="32"/>
      <c r="Z10" s="32"/>
      <c r="AA10" s="32"/>
      <c r="AB10" s="32"/>
      <c r="AC10" s="32"/>
      <c r="AD10" s="32"/>
      <c r="AE10" s="32"/>
      <c r="AF10" s="32"/>
      <c r="AG10" s="32"/>
      <c r="AH10" s="32"/>
      <c r="AI10" s="32"/>
      <c r="AJ10" s="32"/>
      <c r="AK10" s="32"/>
      <c r="AL10" s="32"/>
      <c r="AM10" s="34"/>
    </row>
    <row r="11" spans="1:39" ht="17.399999999999999" x14ac:dyDescent="0.25">
      <c r="A11" s="31"/>
      <c r="B11" s="13"/>
      <c r="C11" s="13" t="s">
        <v>36</v>
      </c>
      <c r="D11" s="13"/>
      <c r="E11" s="13"/>
      <c r="F11" s="13"/>
      <c r="G11" s="235">
        <f>IF('Data and Calculation Sheet'!G12:I12="","",'Data and Calculation Sheet'!G12:I12)</f>
        <v>5.0999999999999996</v>
      </c>
      <c r="H11" s="236"/>
      <c r="I11" s="237"/>
      <c r="J11" s="13" t="s">
        <v>10</v>
      </c>
      <c r="K11" s="13"/>
      <c r="L11" s="13"/>
      <c r="M11" s="13"/>
      <c r="N11" s="13"/>
      <c r="O11" s="13"/>
      <c r="P11" s="13"/>
      <c r="Q11" s="13"/>
      <c r="R11" s="13"/>
      <c r="S11" s="13"/>
      <c r="T11" s="13"/>
      <c r="U11" s="35"/>
      <c r="V11" s="13"/>
      <c r="W11" s="12" t="s">
        <v>35</v>
      </c>
      <c r="X11" s="13"/>
      <c r="Y11" s="13"/>
      <c r="Z11" s="13"/>
      <c r="AA11" s="13"/>
      <c r="AB11" s="13"/>
      <c r="AC11" s="13"/>
      <c r="AD11" s="13"/>
      <c r="AE11" s="13"/>
      <c r="AF11" s="13"/>
      <c r="AG11" s="13"/>
      <c r="AH11" s="13"/>
      <c r="AI11" s="13"/>
      <c r="AJ11" s="13"/>
      <c r="AK11" s="13"/>
      <c r="AL11" s="13"/>
      <c r="AM11" s="34"/>
    </row>
    <row r="12" spans="1:39" ht="9" customHeight="1" x14ac:dyDescent="0.25">
      <c r="A12" s="31"/>
      <c r="B12" s="13"/>
      <c r="C12" s="13"/>
      <c r="D12" s="13"/>
      <c r="E12" s="13"/>
      <c r="F12" s="13"/>
      <c r="G12" s="13"/>
      <c r="H12" s="13"/>
      <c r="I12" s="13"/>
      <c r="J12" s="13"/>
      <c r="K12" s="13"/>
      <c r="L12" s="13"/>
      <c r="M12" s="13"/>
      <c r="N12" s="13"/>
      <c r="O12" s="13"/>
      <c r="P12" s="13"/>
      <c r="Q12" s="13"/>
      <c r="R12" s="13"/>
      <c r="S12" s="13"/>
      <c r="T12" s="13"/>
      <c r="U12" s="35"/>
      <c r="V12" s="13"/>
      <c r="W12" s="13"/>
      <c r="X12" s="13"/>
      <c r="Y12" s="13"/>
      <c r="Z12" s="13"/>
      <c r="AA12" s="13"/>
      <c r="AB12" s="13"/>
      <c r="AC12" s="13"/>
      <c r="AD12" s="13"/>
      <c r="AE12" s="13"/>
      <c r="AF12" s="13"/>
      <c r="AG12" s="13"/>
      <c r="AH12" s="13"/>
      <c r="AI12" s="13"/>
      <c r="AJ12" s="13"/>
      <c r="AK12" s="13"/>
      <c r="AL12" s="13"/>
      <c r="AM12" s="34"/>
    </row>
    <row r="13" spans="1:39" ht="15.75" customHeight="1" x14ac:dyDescent="0.25">
      <c r="A13" s="36"/>
      <c r="B13" s="13"/>
      <c r="C13" s="13" t="s">
        <v>39</v>
      </c>
      <c r="D13" s="13"/>
      <c r="E13" s="13"/>
      <c r="F13" s="13"/>
      <c r="G13" s="235">
        <f>IF('Data and Calculation Sheet'!G14:I14="","",'Data and Calculation Sheet'!G14:I14)</f>
        <v>6.32</v>
      </c>
      <c r="H13" s="236"/>
      <c r="I13" s="237"/>
      <c r="J13" s="13" t="s">
        <v>10</v>
      </c>
      <c r="K13" s="13"/>
      <c r="L13" s="16"/>
      <c r="M13" s="37" t="s">
        <v>37</v>
      </c>
      <c r="N13" s="37"/>
      <c r="O13" s="13"/>
      <c r="P13" s="13" t="s">
        <v>31</v>
      </c>
      <c r="Q13" s="295">
        <f>IF('Data and Calculation Sheet'!Q14:S14="","",'Data and Calculation Sheet'!Q14:S14)</f>
        <v>23224</v>
      </c>
      <c r="R13" s="296"/>
      <c r="S13" s="297"/>
      <c r="T13" s="38"/>
      <c r="U13" s="39"/>
      <c r="V13" s="13"/>
      <c r="W13" s="13"/>
      <c r="X13" s="13"/>
      <c r="Y13" s="38"/>
      <c r="Z13" s="38"/>
      <c r="AA13" s="38" t="s">
        <v>9</v>
      </c>
      <c r="AB13" s="13"/>
      <c r="AC13" s="13"/>
      <c r="AD13" s="265">
        <f>IF('Data and Calculation Sheet'!AD14:AE14="","",'Data and Calculation Sheet'!AD14:AE14)</f>
        <v>11</v>
      </c>
      <c r="AE13" s="267"/>
      <c r="AF13" s="13"/>
      <c r="AG13" s="13" t="s">
        <v>38</v>
      </c>
      <c r="AH13" s="13"/>
      <c r="AI13" s="13"/>
      <c r="AJ13" s="13"/>
      <c r="AK13" s="13"/>
      <c r="AL13" s="13"/>
      <c r="AM13" s="40"/>
    </row>
    <row r="14" spans="1:39" ht="9" customHeight="1" x14ac:dyDescent="0.25">
      <c r="A14" s="31"/>
      <c r="B14" s="13"/>
      <c r="C14" s="41"/>
      <c r="D14" s="41"/>
      <c r="E14" s="41"/>
      <c r="F14" s="41"/>
      <c r="G14" s="41"/>
      <c r="H14" s="41"/>
      <c r="I14" s="41"/>
      <c r="J14" s="41"/>
      <c r="K14" s="41"/>
      <c r="L14" s="41"/>
      <c r="M14" s="41"/>
      <c r="N14" s="41"/>
      <c r="O14" s="41"/>
      <c r="P14" s="41"/>
      <c r="Q14" s="41"/>
      <c r="R14" s="41"/>
      <c r="S14" s="41"/>
      <c r="T14" s="41"/>
      <c r="U14" s="42"/>
      <c r="V14" s="41"/>
      <c r="W14" s="41"/>
      <c r="X14" s="41"/>
      <c r="Y14" s="41"/>
      <c r="Z14" s="41"/>
      <c r="AA14" s="41"/>
      <c r="AB14" s="41"/>
      <c r="AC14" s="41"/>
      <c r="AD14" s="41"/>
      <c r="AE14" s="13"/>
      <c r="AF14" s="13"/>
      <c r="AG14" s="13"/>
      <c r="AH14" s="13"/>
      <c r="AI14" s="13"/>
      <c r="AJ14" s="13"/>
      <c r="AK14" s="13"/>
      <c r="AL14" s="13"/>
      <c r="AM14" s="34"/>
    </row>
    <row r="15" spans="1:39" ht="15.75" customHeight="1" x14ac:dyDescent="0.25">
      <c r="A15" s="31"/>
      <c r="B15" s="13"/>
      <c r="C15" s="41" t="s">
        <v>142</v>
      </c>
      <c r="D15" s="41"/>
      <c r="E15" s="41"/>
      <c r="F15" s="41"/>
      <c r="G15" s="235">
        <f>IF('Data and Calculation Sheet'!G16:I16="","",'Data and Calculation Sheet'!G16:I16)</f>
        <v>5.71</v>
      </c>
      <c r="H15" s="236"/>
      <c r="I15" s="237"/>
      <c r="J15" s="41" t="s">
        <v>10</v>
      </c>
      <c r="K15" s="41"/>
      <c r="L15" s="16"/>
      <c r="M15" s="37" t="s">
        <v>40</v>
      </c>
      <c r="N15" s="37"/>
      <c r="O15" s="41"/>
      <c r="P15" s="41" t="s">
        <v>31</v>
      </c>
      <c r="Q15" s="295">
        <f>IF('Data and Calculation Sheet'!Q16:S16="","",'Data and Calculation Sheet'!Q16:S16)</f>
        <v>12282</v>
      </c>
      <c r="R15" s="296"/>
      <c r="S15" s="297"/>
      <c r="T15" s="38"/>
      <c r="U15" s="39"/>
      <c r="V15" s="41"/>
      <c r="W15" s="41"/>
      <c r="X15" s="41"/>
      <c r="Y15" s="43"/>
      <c r="Z15" s="43"/>
      <c r="AA15" s="43" t="s">
        <v>41</v>
      </c>
      <c r="AB15" s="41"/>
      <c r="AC15" s="41"/>
      <c r="AD15" s="298">
        <f>IF('Data and Calculation Sheet'!AD16:AE16="","",'Data and Calculation Sheet'!AD16:AE16)</f>
        <v>11</v>
      </c>
      <c r="AE15" s="299"/>
      <c r="AF15" s="13"/>
      <c r="AG15" s="13" t="s">
        <v>38</v>
      </c>
      <c r="AH15" s="13"/>
      <c r="AI15" s="13"/>
      <c r="AJ15" s="13"/>
      <c r="AK15" s="13"/>
      <c r="AL15" s="13"/>
      <c r="AM15" s="34"/>
    </row>
    <row r="16" spans="1:39" ht="9" customHeight="1" x14ac:dyDescent="0.25">
      <c r="A16" s="31"/>
      <c r="B16" s="13"/>
      <c r="C16" s="41"/>
      <c r="D16" s="41"/>
      <c r="E16" s="41"/>
      <c r="F16" s="41"/>
      <c r="G16" s="41"/>
      <c r="H16" s="41"/>
      <c r="I16" s="41"/>
      <c r="J16" s="41"/>
      <c r="K16" s="41"/>
      <c r="L16" s="41"/>
      <c r="M16" s="41"/>
      <c r="N16" s="41"/>
      <c r="O16" s="41"/>
      <c r="P16" s="41"/>
      <c r="Q16" s="41"/>
      <c r="R16" s="41"/>
      <c r="S16" s="41"/>
      <c r="T16" s="41"/>
      <c r="U16" s="42"/>
      <c r="V16" s="41"/>
      <c r="W16" s="41"/>
      <c r="X16" s="41"/>
      <c r="Y16" s="41"/>
      <c r="Z16" s="41"/>
      <c r="AA16" s="41"/>
      <c r="AB16" s="41"/>
      <c r="AC16" s="41"/>
      <c r="AD16" s="41"/>
      <c r="AE16" s="13"/>
      <c r="AF16" s="13"/>
      <c r="AG16" s="13"/>
      <c r="AH16" s="13"/>
      <c r="AI16" s="13"/>
      <c r="AJ16" s="13"/>
      <c r="AK16" s="13"/>
      <c r="AL16" s="13"/>
      <c r="AM16" s="34"/>
    </row>
    <row r="17" spans="1:39" ht="15.75" customHeight="1" x14ac:dyDescent="0.25">
      <c r="A17" s="31"/>
      <c r="B17" s="13"/>
      <c r="C17" s="41" t="s">
        <v>42</v>
      </c>
      <c r="D17" s="41"/>
      <c r="E17" s="41"/>
      <c r="F17" s="41"/>
      <c r="G17" s="295">
        <f>IF('Data and Calculation Sheet'!G18:I18="","",'Data and Calculation Sheet'!G18:I18)</f>
        <v>14992</v>
      </c>
      <c r="H17" s="296"/>
      <c r="I17" s="297"/>
      <c r="J17" s="41" t="s">
        <v>10</v>
      </c>
      <c r="K17" s="41"/>
      <c r="L17" s="16"/>
      <c r="M17" s="37" t="s">
        <v>43</v>
      </c>
      <c r="N17" s="37"/>
      <c r="O17" s="41"/>
      <c r="P17" s="41" t="s">
        <v>31</v>
      </c>
      <c r="Q17" s="295">
        <f>IF('Data and Calculation Sheet'!Q18:S18="","",'Data and Calculation Sheet'!Q18:S18)</f>
        <v>23224</v>
      </c>
      <c r="R17" s="296"/>
      <c r="S17" s="297"/>
      <c r="T17" s="38"/>
      <c r="U17" s="39"/>
      <c r="V17" s="41"/>
      <c r="W17" s="41"/>
      <c r="X17" s="41"/>
      <c r="Y17" s="43" t="s">
        <v>143</v>
      </c>
      <c r="Z17" s="43"/>
      <c r="AA17" s="43"/>
      <c r="AB17" s="41"/>
      <c r="AC17" s="41"/>
      <c r="AD17" s="312">
        <f>IF('Data and Calculation Sheet'!AD18:AE18="","",'Data and Calculation Sheet'!AD18:AE18)</f>
        <v>27.5</v>
      </c>
      <c r="AE17" s="313"/>
      <c r="AF17" s="13"/>
      <c r="AG17" s="13" t="s">
        <v>10</v>
      </c>
      <c r="AH17" s="13"/>
      <c r="AI17" s="13"/>
      <c r="AJ17" s="13"/>
      <c r="AK17" s="13"/>
      <c r="AL17" s="13"/>
      <c r="AM17" s="34"/>
    </row>
    <row r="18" spans="1:39" ht="9" customHeight="1" x14ac:dyDescent="0.25">
      <c r="A18" s="31"/>
      <c r="B18" s="13"/>
      <c r="C18" s="13"/>
      <c r="D18" s="41"/>
      <c r="E18" s="46"/>
      <c r="F18" s="41"/>
      <c r="G18" s="13"/>
      <c r="H18" s="46"/>
      <c r="I18" s="41"/>
      <c r="J18" s="46"/>
      <c r="K18" s="41"/>
      <c r="L18" s="13"/>
      <c r="M18" s="41"/>
      <c r="N18" s="13"/>
      <c r="O18" s="41"/>
      <c r="P18" s="13"/>
      <c r="Q18" s="41"/>
      <c r="R18" s="13"/>
      <c r="S18" s="41"/>
      <c r="T18" s="13"/>
      <c r="U18" s="42"/>
      <c r="V18" s="13"/>
      <c r="W18" s="41"/>
      <c r="X18" s="13"/>
      <c r="Y18" s="41"/>
      <c r="Z18" s="13"/>
      <c r="AA18" s="41"/>
      <c r="AB18" s="13"/>
      <c r="AC18" s="41"/>
      <c r="AD18" s="13"/>
      <c r="AE18" s="13"/>
      <c r="AF18" s="13"/>
      <c r="AG18" s="13"/>
      <c r="AH18" s="13"/>
      <c r="AI18" s="13"/>
      <c r="AJ18" s="13"/>
      <c r="AK18" s="13"/>
      <c r="AL18" s="13"/>
      <c r="AM18" s="34"/>
    </row>
    <row r="19" spans="1:39" ht="5.0999999999999996" customHeight="1" x14ac:dyDescent="0.25">
      <c r="A19" s="47"/>
      <c r="B19" s="48"/>
      <c r="C19" s="48"/>
      <c r="D19" s="49"/>
      <c r="E19" s="50"/>
      <c r="F19" s="49"/>
      <c r="G19" s="48"/>
      <c r="H19" s="50"/>
      <c r="I19" s="49"/>
      <c r="J19" s="50"/>
      <c r="K19" s="49"/>
      <c r="L19" s="48"/>
      <c r="M19" s="49"/>
      <c r="N19" s="48"/>
      <c r="O19" s="49"/>
      <c r="P19" s="48"/>
      <c r="Q19" s="49"/>
      <c r="R19" s="48"/>
      <c r="S19" s="49"/>
      <c r="T19" s="48"/>
      <c r="U19" s="49"/>
      <c r="V19" s="48"/>
      <c r="W19" s="49"/>
      <c r="X19" s="48"/>
      <c r="Y19" s="49"/>
      <c r="Z19" s="48"/>
      <c r="AA19" s="49"/>
      <c r="AB19" s="48"/>
      <c r="AC19" s="49"/>
      <c r="AD19" s="48"/>
      <c r="AE19" s="48"/>
      <c r="AF19" s="48"/>
      <c r="AG19" s="48"/>
      <c r="AH19" s="48"/>
      <c r="AI19" s="48"/>
      <c r="AJ19" s="48"/>
      <c r="AK19" s="48"/>
      <c r="AL19" s="48"/>
      <c r="AM19" s="51"/>
    </row>
    <row r="20" spans="1:39" ht="15.75" customHeight="1" x14ac:dyDescent="0.25">
      <c r="A20" s="31"/>
      <c r="B20" s="54" t="s">
        <v>44</v>
      </c>
      <c r="C20" s="12" t="s">
        <v>45</v>
      </c>
      <c r="D20" s="13"/>
      <c r="E20" s="55"/>
      <c r="F20" s="13"/>
      <c r="G20" s="13"/>
      <c r="H20" s="54"/>
      <c r="I20" s="41"/>
      <c r="J20" s="13"/>
      <c r="K20" s="13"/>
      <c r="L20" s="13"/>
      <c r="M20" s="13" t="s">
        <v>46</v>
      </c>
      <c r="N20" s="13"/>
      <c r="O20" s="13"/>
      <c r="P20" s="13" t="s">
        <v>31</v>
      </c>
      <c r="Q20" s="235">
        <f>IF('Data and Calculation Sheet'!Q21:S21="","",'Data and Calculation Sheet'!Q21:S21)</f>
        <v>179.93</v>
      </c>
      <c r="R20" s="266"/>
      <c r="S20" s="267"/>
      <c r="T20" s="56"/>
      <c r="U20" s="56"/>
      <c r="V20" s="13" t="s">
        <v>47</v>
      </c>
      <c r="W20" s="13"/>
      <c r="X20" s="13"/>
      <c r="Y20" s="13"/>
      <c r="Z20" s="13" t="s">
        <v>31</v>
      </c>
      <c r="AA20" s="235">
        <f>IF('Data and Calculation Sheet'!AA21:AC21="","",'Data and Calculation Sheet'!AA21:AC21)</f>
        <v>30</v>
      </c>
      <c r="AB20" s="236"/>
      <c r="AC20" s="237"/>
      <c r="AD20" s="13"/>
      <c r="AE20" s="13" t="s">
        <v>48</v>
      </c>
      <c r="AF20" s="13"/>
      <c r="AG20" s="13"/>
      <c r="AH20" s="13" t="s">
        <v>31</v>
      </c>
      <c r="AI20" s="235">
        <f>IF('Data and Calculation Sheet'!AI21:AK21="","",'Data and Calculation Sheet'!AI21:AK21)</f>
        <v>15</v>
      </c>
      <c r="AJ20" s="236"/>
      <c r="AK20" s="237"/>
      <c r="AL20" s="13"/>
      <c r="AM20" s="34"/>
    </row>
    <row r="21" spans="1:39" ht="9" customHeight="1" x14ac:dyDescent="0.25">
      <c r="A21" s="31"/>
      <c r="B21" s="54"/>
      <c r="C21" s="13"/>
      <c r="D21" s="13"/>
      <c r="E21" s="55"/>
      <c r="F21" s="13"/>
      <c r="G21" s="13"/>
      <c r="H21" s="54"/>
      <c r="I21" s="41"/>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34"/>
    </row>
    <row r="22" spans="1:39" ht="15" x14ac:dyDescent="0.25">
      <c r="A22" s="31"/>
      <c r="B22" s="13"/>
      <c r="C22" s="13"/>
      <c r="D22" s="13"/>
      <c r="E22" s="41"/>
      <c r="F22" s="13"/>
      <c r="G22" s="13"/>
      <c r="H22" s="54"/>
      <c r="I22" s="41"/>
      <c r="J22" s="13"/>
      <c r="K22" s="13"/>
      <c r="L22" s="13"/>
      <c r="M22" s="13"/>
      <c r="N22" s="37"/>
      <c r="O22" s="37"/>
      <c r="P22" s="37"/>
      <c r="Q22" s="309">
        <f>IF('Data and Calculation Sheet'!Q26:S26="","",'Data and Calculation Sheet'!Q26:S26)</f>
        <v>152.6</v>
      </c>
      <c r="R22" s="310"/>
      <c r="S22" s="311"/>
      <c r="T22" s="13"/>
      <c r="U22" s="13"/>
      <c r="V22" s="13"/>
      <c r="W22" s="13"/>
      <c r="X22" s="13"/>
      <c r="Y22" s="13"/>
      <c r="Z22" s="13"/>
      <c r="AA22" s="13"/>
      <c r="AB22" s="13"/>
      <c r="AC22" s="13"/>
      <c r="AD22" s="13"/>
      <c r="AE22" s="13"/>
      <c r="AF22" s="13"/>
      <c r="AG22" s="13"/>
      <c r="AH22" s="13"/>
      <c r="AI22" s="67"/>
      <c r="AJ22" s="13"/>
      <c r="AK22" s="13"/>
      <c r="AL22" s="13"/>
      <c r="AM22" s="34"/>
    </row>
    <row r="23" spans="1:39" ht="9" customHeight="1" x14ac:dyDescent="0.25">
      <c r="A23" s="31"/>
      <c r="B23" s="13"/>
      <c r="C23" s="41"/>
      <c r="D23" s="46"/>
      <c r="E23" s="41"/>
      <c r="F23" s="41"/>
      <c r="G23" s="13"/>
      <c r="H23" s="13"/>
      <c r="I23" s="13"/>
      <c r="J23" s="13"/>
      <c r="K23" s="13"/>
      <c r="L23" s="13"/>
      <c r="M23" s="13"/>
      <c r="N23" s="13"/>
      <c r="O23" s="13"/>
      <c r="P23" s="13"/>
      <c r="Q23" s="13"/>
      <c r="R23" s="13"/>
      <c r="S23" s="13"/>
      <c r="T23" s="13"/>
      <c r="U23" s="13"/>
      <c r="V23" s="13"/>
      <c r="W23" s="13"/>
      <c r="X23" s="13"/>
      <c r="Y23" s="13"/>
      <c r="Z23" s="13"/>
      <c r="AA23" s="13"/>
      <c r="AB23" s="13"/>
      <c r="AC23" s="68"/>
      <c r="AD23" s="13"/>
      <c r="AE23" s="13"/>
      <c r="AF23" s="13"/>
      <c r="AG23" s="13"/>
      <c r="AH23" s="13"/>
      <c r="AI23" s="68"/>
      <c r="AJ23" s="13"/>
      <c r="AK23" s="13"/>
      <c r="AL23" s="13"/>
      <c r="AM23" s="34"/>
    </row>
    <row r="24" spans="1:39" ht="15.75" customHeight="1" x14ac:dyDescent="0.25">
      <c r="A24" s="31"/>
      <c r="B24" s="13"/>
      <c r="C24" s="13"/>
      <c r="D24" s="13"/>
      <c r="E24" s="309">
        <f>IF('Data and Calculation Sheet'!E28:G28="","",'Data and Calculation Sheet'!E28:G28)</f>
        <v>27.3</v>
      </c>
      <c r="F24" s="310"/>
      <c r="G24" s="311"/>
      <c r="H24" s="16"/>
      <c r="I24" s="15"/>
      <c r="J24" s="37"/>
      <c r="K24" s="309">
        <f>IF('Data and Calculation Sheet'!K28:M28="","",'Data and Calculation Sheet'!K28:M28)</f>
        <v>62.7</v>
      </c>
      <c r="L24" s="310"/>
      <c r="M24" s="311"/>
      <c r="N24" s="13"/>
      <c r="O24" s="13"/>
      <c r="P24" s="13"/>
      <c r="Q24" s="265">
        <f>IF('Data and Calculation Sheet'!Q28:S28="","",'Data and Calculation Sheet'!Q28:S28)</f>
        <v>89.9</v>
      </c>
      <c r="R24" s="266"/>
      <c r="S24" s="267"/>
      <c r="T24" s="37"/>
      <c r="U24" s="37"/>
      <c r="V24" s="13"/>
      <c r="W24" s="13"/>
      <c r="X24" s="13"/>
      <c r="Y24" s="13"/>
      <c r="Z24" s="13"/>
      <c r="AA24" s="69"/>
      <c r="AB24" s="13"/>
      <c r="AC24" s="68"/>
      <c r="AD24" s="13"/>
      <c r="AE24" s="13"/>
      <c r="AF24" s="13"/>
      <c r="AG24" s="13"/>
      <c r="AH24" s="13"/>
      <c r="AI24" s="15" t="s">
        <v>49</v>
      </c>
      <c r="AJ24" s="13"/>
      <c r="AK24" s="68"/>
      <c r="AL24" s="13"/>
      <c r="AM24" s="34"/>
    </row>
    <row r="25" spans="1:39" ht="15" x14ac:dyDescent="0.25">
      <c r="A25" s="31"/>
      <c r="B25" s="13"/>
      <c r="C25" s="13"/>
      <c r="D25" s="15"/>
      <c r="E25" s="15"/>
      <c r="F25" s="15"/>
      <c r="G25" s="15"/>
      <c r="H25" s="15"/>
      <c r="I25" s="15"/>
      <c r="J25" s="55"/>
      <c r="K25" s="13"/>
      <c r="L25" s="13"/>
      <c r="M25" s="13"/>
      <c r="N25" s="13"/>
      <c r="O25" s="13"/>
      <c r="P25" s="13"/>
      <c r="Q25" s="13"/>
      <c r="R25" s="13"/>
      <c r="S25" s="13"/>
      <c r="T25" s="13"/>
      <c r="U25" s="13"/>
      <c r="V25" s="13"/>
      <c r="W25" s="13"/>
      <c r="X25" s="13"/>
      <c r="Y25" s="13"/>
      <c r="Z25" s="13"/>
      <c r="AA25" s="69"/>
      <c r="AB25" s="13"/>
      <c r="AC25" s="68"/>
      <c r="AD25" s="13"/>
      <c r="AE25" s="13"/>
      <c r="AF25" s="13"/>
      <c r="AG25" s="37"/>
      <c r="AH25" s="37"/>
      <c r="AI25" s="309">
        <f>IF('Data and Calculation Sheet'!AI29:AK29="","",'Data and Calculation Sheet'!AI29:AK29)</f>
        <v>36.18</v>
      </c>
      <c r="AJ25" s="310"/>
      <c r="AK25" s="311"/>
      <c r="AL25" s="13"/>
      <c r="AM25" s="34"/>
    </row>
    <row r="26" spans="1:39" ht="13.5" customHeight="1" x14ac:dyDescent="0.25">
      <c r="A26" s="31"/>
      <c r="B26" s="13"/>
      <c r="C26" s="13"/>
      <c r="D26" s="13"/>
      <c r="E26" s="70"/>
      <c r="F26" s="70"/>
      <c r="G26" s="13"/>
      <c r="H26" s="13"/>
      <c r="I26" s="13"/>
      <c r="J26" s="55"/>
      <c r="K26" s="13"/>
      <c r="L26" s="13"/>
      <c r="M26" s="13"/>
      <c r="N26" s="13"/>
      <c r="O26" s="13"/>
      <c r="P26" s="13"/>
      <c r="Q26" s="13"/>
      <c r="R26" s="13"/>
      <c r="S26" s="13"/>
      <c r="T26" s="13"/>
      <c r="U26" s="13"/>
      <c r="V26" s="13"/>
      <c r="W26" s="13"/>
      <c r="X26" s="13"/>
      <c r="Y26" s="13"/>
      <c r="Z26" s="13"/>
      <c r="AA26" s="69"/>
      <c r="AB26" s="13"/>
      <c r="AC26" s="68"/>
      <c r="AD26" s="13"/>
      <c r="AE26" s="13"/>
      <c r="AF26" s="13"/>
      <c r="AG26" s="13"/>
      <c r="AH26" s="13"/>
      <c r="AI26" s="68"/>
      <c r="AJ26" s="68"/>
      <c r="AK26" s="68"/>
      <c r="AL26" s="13"/>
      <c r="AM26" s="34"/>
    </row>
    <row r="27" spans="1:39" ht="13.5" customHeight="1" x14ac:dyDescent="0.25">
      <c r="A27" s="31"/>
      <c r="B27" s="13"/>
      <c r="C27" s="13"/>
      <c r="D27" s="13"/>
      <c r="E27" s="70"/>
      <c r="F27" s="70"/>
      <c r="G27" s="13"/>
      <c r="H27" s="13"/>
      <c r="I27" s="13"/>
      <c r="J27" s="55"/>
      <c r="K27" s="13"/>
      <c r="L27" s="13"/>
      <c r="M27" s="13"/>
      <c r="N27" s="13"/>
      <c r="O27" s="13"/>
      <c r="P27" s="13"/>
      <c r="Q27" s="13"/>
      <c r="R27" s="13"/>
      <c r="S27" s="13"/>
      <c r="T27" s="13"/>
      <c r="U27" s="13"/>
      <c r="V27" s="13"/>
      <c r="W27" s="13"/>
      <c r="X27" s="13"/>
      <c r="Y27" s="13"/>
      <c r="Z27" s="13"/>
      <c r="AA27" s="69"/>
      <c r="AB27" s="13"/>
      <c r="AC27" s="68"/>
      <c r="AD27" s="13"/>
      <c r="AE27" s="13"/>
      <c r="AF27" s="13"/>
      <c r="AG27" s="13"/>
      <c r="AH27" s="13"/>
      <c r="AI27" s="15" t="s">
        <v>50</v>
      </c>
      <c r="AJ27" s="68"/>
      <c r="AK27" s="68"/>
      <c r="AL27" s="13"/>
      <c r="AM27" s="34"/>
    </row>
    <row r="28" spans="1:39" ht="16.5" customHeight="1" x14ac:dyDescent="0.25">
      <c r="A28" s="31"/>
      <c r="B28" s="13"/>
      <c r="C28" s="68"/>
      <c r="D28" s="13"/>
      <c r="E28" s="70"/>
      <c r="F28" s="70"/>
      <c r="G28" s="13"/>
      <c r="H28" s="13"/>
      <c r="I28" s="13"/>
      <c r="J28" s="55"/>
      <c r="K28" s="13"/>
      <c r="L28" s="13"/>
      <c r="M28" s="13"/>
      <c r="N28" s="13"/>
      <c r="O28" s="13"/>
      <c r="P28" s="13"/>
      <c r="Q28" s="13"/>
      <c r="R28" s="13"/>
      <c r="S28" s="13"/>
      <c r="T28" s="13"/>
      <c r="U28" s="13"/>
      <c r="V28" s="13"/>
      <c r="W28" s="13"/>
      <c r="X28" s="13"/>
      <c r="Y28" s="13"/>
      <c r="Z28" s="13"/>
      <c r="AA28" s="13"/>
      <c r="AB28" s="13"/>
      <c r="AC28" s="68"/>
      <c r="AD28" s="13"/>
      <c r="AE28" s="13"/>
      <c r="AF28" s="13"/>
      <c r="AG28" s="37"/>
      <c r="AH28" s="37"/>
      <c r="AI28" s="309">
        <f>IF('Data and Calculation Sheet'!AI32:AK32="","",'Data and Calculation Sheet'!AI32:AK32)</f>
        <v>8.9849999999999994</v>
      </c>
      <c r="AJ28" s="310"/>
      <c r="AK28" s="311"/>
      <c r="AL28" s="13"/>
      <c r="AM28" s="34"/>
    </row>
    <row r="29" spans="1:39" ht="13.5" customHeight="1" x14ac:dyDescent="0.25">
      <c r="A29" s="31"/>
      <c r="B29" s="13"/>
      <c r="C29" s="68"/>
      <c r="D29" s="13"/>
      <c r="E29" s="70"/>
      <c r="F29" s="70"/>
      <c r="G29" s="13"/>
      <c r="H29" s="13"/>
      <c r="I29" s="13"/>
      <c r="J29" s="55"/>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69"/>
      <c r="AJ29" s="13"/>
      <c r="AK29" s="13"/>
      <c r="AL29" s="13"/>
      <c r="AM29" s="34"/>
    </row>
    <row r="30" spans="1:39" ht="13.5" customHeight="1" x14ac:dyDescent="0.25">
      <c r="A30" s="31"/>
      <c r="B30" s="13"/>
      <c r="C30" s="68"/>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t="s">
        <v>218</v>
      </c>
      <c r="AJ30" s="13"/>
      <c r="AK30" s="13"/>
      <c r="AL30" s="13"/>
      <c r="AM30" s="34"/>
    </row>
    <row r="31" spans="1:39" ht="15" x14ac:dyDescent="0.25">
      <c r="A31" s="31"/>
      <c r="B31" s="13"/>
      <c r="C31" s="13"/>
      <c r="D31" s="13"/>
      <c r="E31" s="13"/>
      <c r="F31" s="13"/>
      <c r="G31" s="13" t="s">
        <v>51</v>
      </c>
      <c r="H31" s="13"/>
      <c r="I31" s="13"/>
      <c r="J31" s="13"/>
      <c r="K31" s="13"/>
      <c r="L31" s="13"/>
      <c r="M31" s="13" t="s">
        <v>52</v>
      </c>
      <c r="N31" s="13"/>
      <c r="O31" s="56"/>
      <c r="P31" s="56"/>
      <c r="Q31" s="235">
        <f>IF('Data and Calculation Sheet'!Q35:S35="","",'Data and Calculation Sheet'!Q35:S35)</f>
        <v>110</v>
      </c>
      <c r="R31" s="236"/>
      <c r="S31" s="237"/>
      <c r="T31" s="13"/>
      <c r="U31" s="13"/>
      <c r="V31" s="13"/>
      <c r="W31" s="13"/>
      <c r="X31" s="13"/>
      <c r="Y31" s="13"/>
      <c r="Z31" s="13"/>
      <c r="AA31" s="238" t="str">
        <f>IF('Data and Calculation Sheet'!Z35="","",'Data and Calculation Sheet'!Z35)</f>
        <v>Direction of turn</v>
      </c>
      <c r="AB31" s="239"/>
      <c r="AC31" s="239"/>
      <c r="AD31" s="239"/>
      <c r="AE31" s="239"/>
      <c r="AF31" s="239"/>
      <c r="AG31" s="240"/>
      <c r="AH31" s="56"/>
      <c r="AI31" s="207">
        <v>42.5</v>
      </c>
      <c r="AJ31" s="208"/>
      <c r="AK31" s="209"/>
      <c r="AL31" s="13"/>
      <c r="AM31" s="34"/>
    </row>
    <row r="32" spans="1:39" ht="15.6" x14ac:dyDescent="0.25">
      <c r="A32" s="31"/>
      <c r="B32" s="13"/>
      <c r="C32" s="13"/>
      <c r="D32" s="13"/>
      <c r="E32" s="13"/>
      <c r="F32" s="13"/>
      <c r="G32" s="13"/>
      <c r="H32" s="13"/>
      <c r="I32" s="13"/>
      <c r="J32" s="13"/>
      <c r="K32" s="13"/>
      <c r="L32" s="13"/>
      <c r="M32" s="13" t="s">
        <v>53</v>
      </c>
      <c r="N32" s="13"/>
      <c r="O32" s="13"/>
      <c r="P32" s="13"/>
      <c r="Q32" s="235">
        <f>IF('Data and Calculation Sheet'!Q36:S36="","",'Data and Calculation Sheet'!Q36:S36)</f>
        <v>92</v>
      </c>
      <c r="R32" s="236"/>
      <c r="S32" s="237"/>
      <c r="T32" s="13"/>
      <c r="U32" s="13"/>
      <c r="V32" s="13"/>
      <c r="W32" s="13"/>
      <c r="X32" s="13"/>
      <c r="Y32" s="13"/>
      <c r="Z32" s="13"/>
      <c r="AA32" s="317" t="str">
        <f>IF('Data and Calculation Sheet'!Z36="","",'Data and Calculation Sheet'!Z36)</f>
        <v>RIGHT HAND</v>
      </c>
      <c r="AB32" s="318"/>
      <c r="AC32" s="318"/>
      <c r="AD32" s="318"/>
      <c r="AE32" s="318"/>
      <c r="AF32" s="318"/>
      <c r="AG32" s="319"/>
      <c r="AH32" s="13"/>
      <c r="AI32" s="13"/>
      <c r="AJ32" s="13"/>
      <c r="AK32" s="13"/>
      <c r="AL32" s="13"/>
      <c r="AM32" s="34"/>
    </row>
    <row r="33" spans="1:39" ht="3.9" customHeight="1" x14ac:dyDescent="0.25">
      <c r="A33" s="61"/>
      <c r="B33" s="63"/>
      <c r="C33" s="63"/>
      <c r="D33" s="63"/>
      <c r="E33" s="63"/>
      <c r="F33" s="63"/>
      <c r="G33" s="63"/>
      <c r="H33" s="63"/>
      <c r="I33" s="63"/>
      <c r="J33" s="63"/>
      <c r="K33" s="63"/>
      <c r="L33" s="77"/>
      <c r="M33" s="77"/>
      <c r="N33" s="77"/>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78"/>
    </row>
    <row r="34" spans="1:39" ht="3" customHeight="1" x14ac:dyDescent="0.25">
      <c r="A34" s="47"/>
      <c r="B34" s="48"/>
      <c r="C34" s="79"/>
      <c r="D34" s="79"/>
      <c r="E34" s="79"/>
      <c r="F34" s="79"/>
      <c r="G34" s="79"/>
      <c r="H34" s="79"/>
      <c r="I34" s="79"/>
      <c r="J34" s="79"/>
      <c r="K34" s="79"/>
      <c r="L34" s="79"/>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51"/>
    </row>
    <row r="35" spans="1:39" ht="15.75" customHeight="1" x14ac:dyDescent="0.25">
      <c r="A35" s="31"/>
      <c r="B35" s="13"/>
      <c r="C35" s="12" t="s">
        <v>54</v>
      </c>
      <c r="D35" s="13"/>
      <c r="E35" s="13"/>
      <c r="F35" s="13"/>
      <c r="G35" s="13"/>
      <c r="H35" s="15"/>
      <c r="I35" s="15"/>
      <c r="J35" s="15" t="s">
        <v>55</v>
      </c>
      <c r="K35" s="15"/>
      <c r="L35" s="265" t="str">
        <f>IF('Data and Calculation Sheet'!L39:U39="","",'Data and Calculation Sheet'!L39:U39)</f>
        <v>MITSUBISHI-KOBE</v>
      </c>
      <c r="M35" s="266"/>
      <c r="N35" s="266"/>
      <c r="O35" s="266"/>
      <c r="P35" s="266"/>
      <c r="Q35" s="266"/>
      <c r="R35" s="266"/>
      <c r="S35" s="266"/>
      <c r="T35" s="266"/>
      <c r="U35" s="267"/>
      <c r="V35" s="15"/>
      <c r="W35" s="15"/>
      <c r="X35" s="15" t="s">
        <v>144</v>
      </c>
      <c r="Y35" s="15"/>
      <c r="Z35" s="15"/>
      <c r="AA35" s="15"/>
      <c r="AB35" s="15"/>
      <c r="AC35" s="15"/>
      <c r="AD35" s="13"/>
      <c r="AE35" s="13"/>
      <c r="AF35" s="13"/>
      <c r="AG35" s="13"/>
      <c r="AH35" s="80"/>
      <c r="AI35" s="250">
        <v>6250</v>
      </c>
      <c r="AJ35" s="251"/>
      <c r="AK35" s="252"/>
      <c r="AL35" s="81"/>
      <c r="AM35" s="34"/>
    </row>
    <row r="36" spans="1:39" ht="15" x14ac:dyDescent="0.25">
      <c r="A36" s="31"/>
      <c r="B36" s="13"/>
      <c r="C36" s="13"/>
      <c r="D36" s="70"/>
      <c r="E36" s="70"/>
      <c r="F36" s="70"/>
      <c r="G36" s="70"/>
      <c r="H36" s="13"/>
      <c r="I36" s="13"/>
      <c r="J36" s="13"/>
      <c r="K36" s="13"/>
      <c r="L36" s="13"/>
      <c r="M36" s="13"/>
      <c r="N36" s="13"/>
      <c r="O36" s="13"/>
      <c r="P36" s="13"/>
      <c r="Q36" s="13"/>
      <c r="R36" s="13"/>
      <c r="S36" s="15"/>
      <c r="T36" s="13"/>
      <c r="U36" s="13"/>
      <c r="V36" s="13"/>
      <c r="W36" s="13"/>
      <c r="X36" s="15" t="s">
        <v>145</v>
      </c>
      <c r="Y36" s="13"/>
      <c r="Z36" s="13"/>
      <c r="AA36" s="13"/>
      <c r="AB36" s="13"/>
      <c r="AC36" s="13"/>
      <c r="AD36" s="13"/>
      <c r="AE36" s="13"/>
      <c r="AF36" s="13"/>
      <c r="AG36" s="13"/>
      <c r="AH36" s="13"/>
      <c r="AI36" s="250">
        <v>8375</v>
      </c>
      <c r="AJ36" s="251"/>
      <c r="AK36" s="252"/>
      <c r="AL36" s="13"/>
      <c r="AM36" s="34"/>
    </row>
    <row r="37" spans="1:39" ht="15.75" customHeight="1" x14ac:dyDescent="0.25">
      <c r="A37" s="31"/>
      <c r="B37" s="13"/>
      <c r="C37" s="241" t="s">
        <v>56</v>
      </c>
      <c r="D37" s="242"/>
      <c r="E37" s="242"/>
      <c r="F37" s="242"/>
      <c r="G37" s="242"/>
      <c r="H37" s="242"/>
      <c r="I37" s="242"/>
      <c r="J37" s="243" t="s">
        <v>7</v>
      </c>
      <c r="K37" s="243"/>
      <c r="L37" s="243"/>
      <c r="M37" s="243"/>
      <c r="N37" s="243" t="s">
        <v>57</v>
      </c>
      <c r="O37" s="243"/>
      <c r="P37" s="243"/>
      <c r="Q37" s="243"/>
      <c r="R37" s="243"/>
      <c r="S37" s="243"/>
      <c r="T37" s="243"/>
      <c r="U37" s="243"/>
      <c r="V37" s="56"/>
      <c r="W37" s="56"/>
      <c r="X37" s="56" t="s">
        <v>146</v>
      </c>
      <c r="Y37" s="56"/>
      <c r="Z37" s="60"/>
      <c r="AA37" s="41"/>
      <c r="AB37" s="41"/>
      <c r="AC37" s="41"/>
      <c r="AD37" s="41"/>
      <c r="AE37" s="13"/>
      <c r="AF37" s="13"/>
      <c r="AG37" s="13"/>
      <c r="AH37" s="13"/>
      <c r="AI37" s="244" t="s">
        <v>244</v>
      </c>
      <c r="AJ37" s="245"/>
      <c r="AK37" s="246"/>
      <c r="AL37" s="13"/>
      <c r="AM37" s="34"/>
    </row>
    <row r="38" spans="1:39" ht="15.75" customHeight="1" x14ac:dyDescent="0.25">
      <c r="A38" s="31"/>
      <c r="B38" s="13"/>
      <c r="C38" s="247" t="s">
        <v>58</v>
      </c>
      <c r="D38" s="248"/>
      <c r="E38" s="248"/>
      <c r="F38" s="248"/>
      <c r="G38" s="248"/>
      <c r="H38" s="248"/>
      <c r="I38" s="248"/>
      <c r="J38" s="243"/>
      <c r="K38" s="243"/>
      <c r="L38" s="243"/>
      <c r="M38" s="243"/>
      <c r="N38" s="243" t="s">
        <v>59</v>
      </c>
      <c r="O38" s="243"/>
      <c r="P38" s="243"/>
      <c r="Q38" s="243"/>
      <c r="R38" s="243" t="s">
        <v>60</v>
      </c>
      <c r="S38" s="243"/>
      <c r="T38" s="243"/>
      <c r="U38" s="243"/>
      <c r="V38" s="56"/>
      <c r="W38" s="56"/>
      <c r="X38" s="314" t="s">
        <v>225</v>
      </c>
      <c r="Y38" s="314"/>
      <c r="Z38" s="314"/>
      <c r="AA38" s="314"/>
      <c r="AB38" s="314"/>
      <c r="AC38" s="314"/>
      <c r="AD38" s="314"/>
      <c r="AE38" s="314"/>
      <c r="AF38" s="314"/>
      <c r="AG38" s="314"/>
      <c r="AH38" s="315"/>
      <c r="AI38" s="207" t="s">
        <v>245</v>
      </c>
      <c r="AJ38" s="208"/>
      <c r="AK38" s="209"/>
      <c r="AL38" s="13"/>
      <c r="AM38" s="34"/>
    </row>
    <row r="39" spans="1:39" ht="15.75" customHeight="1" x14ac:dyDescent="0.25">
      <c r="A39" s="31"/>
      <c r="B39" s="13"/>
      <c r="C39" s="254" t="s">
        <v>61</v>
      </c>
      <c r="D39" s="70"/>
      <c r="E39" s="83" t="s">
        <v>62</v>
      </c>
      <c r="F39" s="70"/>
      <c r="G39" s="70"/>
      <c r="H39" s="13"/>
      <c r="I39" s="41"/>
      <c r="J39" s="316">
        <f>IF('Data and Calculation Sheet'!J43:M43="","",'Data and Calculation Sheet'!J43:M43)</f>
        <v>75</v>
      </c>
      <c r="K39" s="316"/>
      <c r="L39" s="316"/>
      <c r="M39" s="316"/>
      <c r="N39" s="320">
        <f>IF('Data and Calculation Sheet'!N43:Q43="","",'Data and Calculation Sheet'!N43:Q43)</f>
        <v>10.3</v>
      </c>
      <c r="O39" s="320"/>
      <c r="P39" s="320"/>
      <c r="Q39" s="320"/>
      <c r="R39" s="316">
        <f>IF('Data and Calculation Sheet'!R43:U43="","",'Data and Calculation Sheet'!R43:U43)</f>
        <v>11</v>
      </c>
      <c r="S39" s="316"/>
      <c r="T39" s="316"/>
      <c r="U39" s="316"/>
      <c r="V39" s="41"/>
      <c r="W39" s="56"/>
      <c r="X39" s="314" t="s">
        <v>219</v>
      </c>
      <c r="Y39" s="314"/>
      <c r="Z39" s="314"/>
      <c r="AA39" s="314"/>
      <c r="AB39" s="314"/>
      <c r="AC39" s="314"/>
      <c r="AD39" s="314"/>
      <c r="AE39" s="314"/>
      <c r="AF39" s="314"/>
      <c r="AG39" s="314"/>
      <c r="AH39" s="315"/>
      <c r="AI39" s="207" t="s">
        <v>246</v>
      </c>
      <c r="AJ39" s="208"/>
      <c r="AK39" s="209"/>
      <c r="AL39" s="13"/>
      <c r="AM39" s="34"/>
    </row>
    <row r="40" spans="1:39" ht="15.75" customHeight="1" x14ac:dyDescent="0.25">
      <c r="A40" s="31"/>
      <c r="B40" s="13"/>
      <c r="C40" s="255"/>
      <c r="D40" s="70"/>
      <c r="E40" s="83" t="s">
        <v>64</v>
      </c>
      <c r="F40" s="70"/>
      <c r="G40" s="70"/>
      <c r="H40" s="13"/>
      <c r="I40" s="13"/>
      <c r="J40" s="316">
        <f>IF('Data and Calculation Sheet'!J44:M44="","",'Data and Calculation Sheet'!J44:M44)</f>
        <v>50</v>
      </c>
      <c r="K40" s="316"/>
      <c r="L40" s="316"/>
      <c r="M40" s="316"/>
      <c r="N40" s="320">
        <f>IF('Data and Calculation Sheet'!N44:Q44="","",'Data and Calculation Sheet'!N44:Q44)</f>
        <v>6.9</v>
      </c>
      <c r="O40" s="320"/>
      <c r="P40" s="320"/>
      <c r="Q40" s="320"/>
      <c r="R40" s="316">
        <f>IF('Data and Calculation Sheet'!R44:U44="","",'Data and Calculation Sheet'!R44:U44)</f>
        <v>7.4</v>
      </c>
      <c r="S40" s="316"/>
      <c r="T40" s="316"/>
      <c r="U40" s="316"/>
      <c r="V40" s="13"/>
      <c r="W40" s="56"/>
      <c r="X40" s="268" t="s">
        <v>226</v>
      </c>
      <c r="Y40" s="268"/>
      <c r="Z40" s="268"/>
      <c r="AA40" s="268"/>
      <c r="AB40" s="268"/>
      <c r="AC40" s="268"/>
      <c r="AD40" s="268"/>
      <c r="AE40" s="268"/>
      <c r="AF40" s="268"/>
      <c r="AG40" s="268"/>
      <c r="AH40" s="269"/>
      <c r="AI40" s="323"/>
      <c r="AJ40" s="324"/>
      <c r="AK40" s="325"/>
      <c r="AL40" s="13"/>
      <c r="AM40" s="34"/>
    </row>
    <row r="41" spans="1:39" ht="15.75" customHeight="1" x14ac:dyDescent="0.25">
      <c r="A41" s="31"/>
      <c r="B41" s="13"/>
      <c r="C41" s="255"/>
      <c r="D41" s="70"/>
      <c r="E41" s="83" t="s">
        <v>65</v>
      </c>
      <c r="F41" s="70"/>
      <c r="G41" s="70"/>
      <c r="H41" s="13"/>
      <c r="I41" s="13"/>
      <c r="J41" s="316">
        <f>IF('Data and Calculation Sheet'!J45:M45="","",'Data and Calculation Sheet'!J45:M45)</f>
        <v>40</v>
      </c>
      <c r="K41" s="316"/>
      <c r="L41" s="316"/>
      <c r="M41" s="316"/>
      <c r="N41" s="320">
        <f>IF('Data and Calculation Sheet'!N45:Q45="","",'Data and Calculation Sheet'!N45:Q45)</f>
        <v>5.6</v>
      </c>
      <c r="O41" s="320"/>
      <c r="P41" s="320"/>
      <c r="Q41" s="320"/>
      <c r="R41" s="316">
        <f>IF('Data and Calculation Sheet'!R45:U45="","",'Data and Calculation Sheet'!R45:U45)</f>
        <v>6</v>
      </c>
      <c r="S41" s="316"/>
      <c r="T41" s="316"/>
      <c r="U41" s="316"/>
      <c r="V41" s="13"/>
      <c r="W41" s="56"/>
      <c r="X41" s="268"/>
      <c r="Y41" s="268"/>
      <c r="Z41" s="268"/>
      <c r="AA41" s="268"/>
      <c r="AB41" s="268"/>
      <c r="AC41" s="268"/>
      <c r="AD41" s="268"/>
      <c r="AE41" s="268"/>
      <c r="AF41" s="268"/>
      <c r="AG41" s="268"/>
      <c r="AH41" s="269"/>
      <c r="AI41" s="326"/>
      <c r="AJ41" s="327"/>
      <c r="AK41" s="328"/>
      <c r="AL41" s="13"/>
      <c r="AM41" s="34"/>
    </row>
    <row r="42" spans="1:39" ht="15.75" customHeight="1" thickBot="1" x14ac:dyDescent="0.3">
      <c r="A42" s="31"/>
      <c r="B42" s="13"/>
      <c r="C42" s="256"/>
      <c r="D42" s="84"/>
      <c r="E42" s="85" t="s">
        <v>67</v>
      </c>
      <c r="F42" s="86"/>
      <c r="G42" s="86"/>
      <c r="H42" s="87"/>
      <c r="I42" s="87"/>
      <c r="J42" s="321">
        <f>IF('Data and Calculation Sheet'!J46:M46="","",'Data and Calculation Sheet'!J46:M46)</f>
        <v>33</v>
      </c>
      <c r="K42" s="321"/>
      <c r="L42" s="321"/>
      <c r="M42" s="321"/>
      <c r="N42" s="322">
        <f>IF('Data and Calculation Sheet'!N46:Q46="","",'Data and Calculation Sheet'!N46:Q46)</f>
        <v>4.5999999999999996</v>
      </c>
      <c r="O42" s="322"/>
      <c r="P42" s="322"/>
      <c r="Q42" s="322"/>
      <c r="R42" s="321">
        <f>IF('Data and Calculation Sheet'!R46:U46="","",'Data and Calculation Sheet'!R46:U46)</f>
        <v>4.9000000000000004</v>
      </c>
      <c r="S42" s="321"/>
      <c r="T42" s="321"/>
      <c r="U42" s="321"/>
      <c r="V42" s="13"/>
      <c r="W42" s="56"/>
      <c r="X42" s="314" t="s">
        <v>227</v>
      </c>
      <c r="Y42" s="314"/>
      <c r="Z42" s="314"/>
      <c r="AA42" s="314"/>
      <c r="AB42" s="314"/>
      <c r="AC42" s="314"/>
      <c r="AD42" s="314"/>
      <c r="AE42" s="314"/>
      <c r="AF42" s="314"/>
      <c r="AG42" s="314"/>
      <c r="AH42" s="315"/>
      <c r="AI42" s="207"/>
      <c r="AJ42" s="208"/>
      <c r="AK42" s="209"/>
      <c r="AL42" s="13"/>
      <c r="AM42" s="34"/>
    </row>
    <row r="43" spans="1:39" ht="15.75" customHeight="1" x14ac:dyDescent="0.25">
      <c r="A43" s="31"/>
      <c r="B43" s="13"/>
      <c r="C43" s="293" t="s">
        <v>68</v>
      </c>
      <c r="D43" s="88"/>
      <c r="E43" s="89" t="s">
        <v>67</v>
      </c>
      <c r="F43" s="13"/>
      <c r="G43" s="13"/>
      <c r="H43" s="13"/>
      <c r="I43" s="13"/>
      <c r="J43" s="380">
        <f>IF('Data and Calculation Sheet'!J47:M47="","",'Data and Calculation Sheet'!J47:M47)</f>
        <v>33</v>
      </c>
      <c r="K43" s="380"/>
      <c r="L43" s="380"/>
      <c r="M43" s="380"/>
      <c r="N43" s="380" t="str">
        <f>IF('Data and Calculation Sheet'!N47:Q47="","",'Data and Calculation Sheet'!N47:Q47)</f>
        <v/>
      </c>
      <c r="O43" s="380"/>
      <c r="P43" s="380"/>
      <c r="Q43" s="380"/>
      <c r="R43" s="380" t="str">
        <f>IF('Data and Calculation Sheet'!R47:U47="","",'Data and Calculation Sheet'!R47:U47)</f>
        <v/>
      </c>
      <c r="S43" s="380"/>
      <c r="T43" s="380"/>
      <c r="U43" s="380"/>
      <c r="V43" s="13"/>
      <c r="W43" s="15"/>
      <c r="X43" s="56" t="s">
        <v>63</v>
      </c>
      <c r="Y43" s="15"/>
      <c r="Z43" s="13"/>
      <c r="AA43" s="13"/>
      <c r="AB43" s="13"/>
      <c r="AC43" s="13"/>
      <c r="AD43" s="13"/>
      <c r="AE43" s="13"/>
      <c r="AF43" s="13"/>
      <c r="AG43" s="13"/>
      <c r="AH43" s="13"/>
      <c r="AI43" s="207" t="s">
        <v>247</v>
      </c>
      <c r="AJ43" s="208"/>
      <c r="AK43" s="209"/>
      <c r="AL43" s="13"/>
      <c r="AM43" s="34"/>
    </row>
    <row r="44" spans="1:39" ht="15.75" customHeight="1" x14ac:dyDescent="0.25">
      <c r="A44" s="31"/>
      <c r="B44" s="13"/>
      <c r="C44" s="255"/>
      <c r="D44" s="88"/>
      <c r="E44" s="89" t="s">
        <v>65</v>
      </c>
      <c r="F44" s="13"/>
      <c r="G44" s="13"/>
      <c r="H44" s="13"/>
      <c r="I44" s="13"/>
      <c r="J44" s="316">
        <f>IF('Data and Calculation Sheet'!J48:M48="","",'Data and Calculation Sheet'!J48:M48)</f>
        <v>40</v>
      </c>
      <c r="K44" s="316"/>
      <c r="L44" s="316"/>
      <c r="M44" s="316"/>
      <c r="N44" s="316" t="str">
        <f>IF('Data and Calculation Sheet'!N48:Q48="","",'Data and Calculation Sheet'!N48:Q48)</f>
        <v/>
      </c>
      <c r="O44" s="316"/>
      <c r="P44" s="316"/>
      <c r="Q44" s="316"/>
      <c r="R44" s="316" t="str">
        <f>IF('Data and Calculation Sheet'!R48:U48="","",'Data and Calculation Sheet'!R48:U48)</f>
        <v/>
      </c>
      <c r="S44" s="316"/>
      <c r="T44" s="316"/>
      <c r="U44" s="316"/>
      <c r="V44" s="13"/>
      <c r="W44" s="15"/>
      <c r="X44" s="56" t="s">
        <v>66</v>
      </c>
      <c r="Y44" s="15"/>
      <c r="Z44" s="13"/>
      <c r="AA44" s="13"/>
      <c r="AB44" s="13"/>
      <c r="AC44" s="13"/>
      <c r="AD44" s="13"/>
      <c r="AE44" s="13"/>
      <c r="AF44" s="13"/>
      <c r="AG44" s="13"/>
      <c r="AH44" s="13"/>
      <c r="AI44" s="207" t="s">
        <v>248</v>
      </c>
      <c r="AJ44" s="208"/>
      <c r="AK44" s="209"/>
      <c r="AL44" s="13"/>
      <c r="AM44" s="34"/>
    </row>
    <row r="45" spans="1:39" ht="15.75" customHeight="1" x14ac:dyDescent="0.25">
      <c r="A45" s="31"/>
      <c r="B45" s="13"/>
      <c r="C45" s="255"/>
      <c r="D45" s="90"/>
      <c r="E45" s="89" t="s">
        <v>64</v>
      </c>
      <c r="F45" s="13"/>
      <c r="G45" s="13"/>
      <c r="H45" s="13"/>
      <c r="I45" s="13"/>
      <c r="J45" s="309">
        <f>IF('Data and Calculation Sheet'!J49:M49="","",'Data and Calculation Sheet'!J49:M49)</f>
        <v>50</v>
      </c>
      <c r="K45" s="310"/>
      <c r="L45" s="310"/>
      <c r="M45" s="311"/>
      <c r="N45" s="316" t="str">
        <f>IF('Data and Calculation Sheet'!N49:Q49="","",'Data and Calculation Sheet'!N49:Q49)</f>
        <v/>
      </c>
      <c r="O45" s="316"/>
      <c r="P45" s="316"/>
      <c r="Q45" s="316"/>
      <c r="R45" s="316" t="str">
        <f>IF('Data and Calculation Sheet'!R49:U49="","",'Data and Calculation Sheet'!R49:U49)</f>
        <v/>
      </c>
      <c r="S45" s="316"/>
      <c r="T45" s="316"/>
      <c r="U45" s="316"/>
      <c r="V45" s="13"/>
      <c r="W45" s="15"/>
      <c r="X45" s="15" t="s">
        <v>69</v>
      </c>
      <c r="Y45" s="15"/>
      <c r="Z45" s="13"/>
      <c r="AA45" s="13"/>
      <c r="AB45" s="13"/>
      <c r="AC45" s="13"/>
      <c r="AD45" s="13"/>
      <c r="AE45" s="13"/>
      <c r="AF45" s="13"/>
      <c r="AG45" s="13"/>
      <c r="AH45" s="13"/>
      <c r="AI45" s="207">
        <v>30</v>
      </c>
      <c r="AJ45" s="208"/>
      <c r="AK45" s="209"/>
      <c r="AL45" s="13"/>
      <c r="AM45" s="34"/>
    </row>
    <row r="46" spans="1:39" ht="15.75" customHeight="1" x14ac:dyDescent="0.25">
      <c r="A46" s="31"/>
      <c r="B46" s="13"/>
      <c r="C46" s="294"/>
      <c r="D46" s="91"/>
      <c r="E46" s="92" t="s">
        <v>62</v>
      </c>
      <c r="F46" s="93"/>
      <c r="G46" s="93"/>
      <c r="H46" s="93"/>
      <c r="I46" s="63"/>
      <c r="J46" s="316">
        <f>IF('Data and Calculation Sheet'!J50:M50="","",'Data and Calculation Sheet'!J50:M50)</f>
        <v>75</v>
      </c>
      <c r="K46" s="316"/>
      <c r="L46" s="316"/>
      <c r="M46" s="316"/>
      <c r="N46" s="316" t="str">
        <f>IF('Data and Calculation Sheet'!N50:Q50="","",'Data and Calculation Sheet'!N50:Q50)</f>
        <v/>
      </c>
      <c r="O46" s="316"/>
      <c r="P46" s="316"/>
      <c r="Q46" s="316"/>
      <c r="R46" s="316" t="str">
        <f>IF('Data and Calculation Sheet'!R50:U50="","",'Data and Calculation Sheet'!R50:U50)</f>
        <v/>
      </c>
      <c r="S46" s="316"/>
      <c r="T46" s="316"/>
      <c r="U46" s="316"/>
      <c r="V46" s="13"/>
      <c r="W46" s="15"/>
      <c r="X46" s="15" t="s">
        <v>70</v>
      </c>
      <c r="Y46" s="15"/>
      <c r="Z46" s="13"/>
      <c r="AA46" s="13"/>
      <c r="AB46" s="13"/>
      <c r="AC46" s="13"/>
      <c r="AD46" s="13"/>
      <c r="AE46" s="13"/>
      <c r="AF46" s="13"/>
      <c r="AG46" s="13"/>
      <c r="AH46" s="13"/>
      <c r="AI46" s="207">
        <v>33</v>
      </c>
      <c r="AJ46" s="208"/>
      <c r="AK46" s="209"/>
      <c r="AL46" s="13"/>
      <c r="AM46" s="34"/>
    </row>
    <row r="47" spans="1:39" ht="15.75" customHeight="1" x14ac:dyDescent="0.25">
      <c r="A47" s="31"/>
      <c r="B47" s="13"/>
      <c r="C47" s="13"/>
      <c r="D47" s="13"/>
      <c r="E47" s="70"/>
      <c r="F47" s="70"/>
      <c r="G47" s="70"/>
      <c r="H47" s="70"/>
      <c r="I47" s="13"/>
      <c r="J47" s="13"/>
      <c r="K47" s="13"/>
      <c r="L47" s="13"/>
      <c r="M47" s="13"/>
      <c r="N47" s="13"/>
      <c r="O47" s="13"/>
      <c r="P47" s="13"/>
      <c r="Q47" s="13"/>
      <c r="R47" s="13"/>
      <c r="S47" s="13"/>
      <c r="T47" s="13"/>
      <c r="U47" s="13"/>
      <c r="V47" s="13"/>
      <c r="W47" s="13"/>
      <c r="X47" s="13" t="s">
        <v>8</v>
      </c>
      <c r="Y47" s="13"/>
      <c r="Z47" s="13"/>
      <c r="AA47" s="13"/>
      <c r="AB47" s="13"/>
      <c r="AC47" s="13"/>
      <c r="AD47" s="13"/>
      <c r="AE47" s="13"/>
      <c r="AF47" s="13"/>
      <c r="AG47" s="13"/>
      <c r="AH47" s="13"/>
      <c r="AI47" s="207">
        <v>800</v>
      </c>
      <c r="AJ47" s="208"/>
      <c r="AK47" s="209"/>
      <c r="AL47" s="19" t="s">
        <v>71</v>
      </c>
      <c r="AM47" s="34"/>
    </row>
    <row r="48" spans="1:39" ht="15.75" customHeight="1" x14ac:dyDescent="0.25">
      <c r="A48" s="31"/>
      <c r="B48" s="13"/>
      <c r="C48" s="94" t="s">
        <v>147</v>
      </c>
      <c r="D48" s="13"/>
      <c r="E48" s="70"/>
      <c r="F48" s="70"/>
      <c r="G48" s="70"/>
      <c r="H48" s="70"/>
      <c r="I48" s="13"/>
      <c r="J48" s="316">
        <f>IF('Data and Calculation Sheet'!J52:M52="","",'Data and Calculation Sheet'!J52:M52)</f>
        <v>35</v>
      </c>
      <c r="K48" s="316"/>
      <c r="L48" s="316"/>
      <c r="M48" s="316"/>
      <c r="N48" s="13"/>
      <c r="O48" s="13" t="s">
        <v>214</v>
      </c>
      <c r="P48" s="13"/>
      <c r="Q48" s="13"/>
      <c r="R48" s="13"/>
      <c r="S48" s="13"/>
      <c r="T48" s="13"/>
      <c r="U48" s="13"/>
      <c r="V48" s="13"/>
      <c r="W48" s="13"/>
      <c r="X48" s="13" t="s">
        <v>220</v>
      </c>
      <c r="Y48" s="13"/>
      <c r="Z48" s="13"/>
      <c r="AA48" s="13"/>
      <c r="AB48" s="13"/>
      <c r="AC48" s="13"/>
      <c r="AD48" s="13"/>
      <c r="AE48" s="13"/>
      <c r="AF48" s="13"/>
      <c r="AG48" s="13"/>
      <c r="AH48" s="13"/>
      <c r="AI48" s="207"/>
      <c r="AJ48" s="208"/>
      <c r="AK48" s="209"/>
      <c r="AL48" s="13" t="s">
        <v>71</v>
      </c>
      <c r="AM48" s="34"/>
    </row>
    <row r="49" spans="1:39" ht="15.75" customHeight="1" x14ac:dyDescent="0.25">
      <c r="A49" s="287" t="s">
        <v>72</v>
      </c>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9"/>
    </row>
    <row r="50" spans="1:39" ht="3" customHeight="1" x14ac:dyDescent="0.25">
      <c r="A50" s="61"/>
      <c r="B50" s="63"/>
      <c r="C50" s="63"/>
      <c r="D50" s="63"/>
      <c r="E50" s="93"/>
      <c r="F50" s="93"/>
      <c r="G50" s="93"/>
      <c r="H50" s="9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6"/>
    </row>
    <row r="51" spans="1:39" ht="3.9" customHeight="1" x14ac:dyDescent="0.25">
      <c r="A51" s="31"/>
      <c r="B51" s="13"/>
      <c r="C51" s="13"/>
      <c r="D51" s="13"/>
      <c r="E51" s="70"/>
      <c r="F51" s="70"/>
      <c r="G51" s="70"/>
      <c r="H51" s="70"/>
      <c r="I51" s="13"/>
      <c r="J51" s="13"/>
      <c r="K51" s="13"/>
      <c r="L51" s="13"/>
      <c r="M51" s="13"/>
      <c r="N51" s="13"/>
      <c r="O51" s="13"/>
      <c r="P51" s="13"/>
      <c r="Q51" s="13"/>
      <c r="R51" s="13"/>
      <c r="S51" s="13"/>
      <c r="T51" s="13"/>
      <c r="U51" s="35"/>
      <c r="V51" s="13"/>
      <c r="W51" s="13"/>
      <c r="X51" s="13"/>
      <c r="Y51" s="13"/>
      <c r="Z51" s="13"/>
      <c r="AA51" s="13"/>
      <c r="AB51" s="13"/>
      <c r="AC51" s="13"/>
      <c r="AD51" s="13"/>
      <c r="AE51" s="13"/>
      <c r="AF51" s="13"/>
      <c r="AG51" s="13"/>
      <c r="AH51" s="13"/>
      <c r="AI51" s="13"/>
      <c r="AJ51" s="13"/>
      <c r="AK51" s="13"/>
      <c r="AL51" s="13"/>
      <c r="AM51" s="34"/>
    </row>
    <row r="52" spans="1:39" ht="15.6" x14ac:dyDescent="0.25">
      <c r="A52" s="31"/>
      <c r="B52" s="13"/>
      <c r="C52" s="98" t="s">
        <v>73</v>
      </c>
      <c r="D52" s="13"/>
      <c r="E52" s="13"/>
      <c r="F52" s="13"/>
      <c r="G52" s="13"/>
      <c r="H52" s="288" t="s">
        <v>148</v>
      </c>
      <c r="I52" s="288"/>
      <c r="J52" s="288"/>
      <c r="K52" s="288"/>
      <c r="L52" s="288"/>
      <c r="M52" s="288"/>
      <c r="N52" s="288"/>
      <c r="O52" s="288"/>
      <c r="P52" s="332"/>
      <c r="Q52" s="265">
        <f>IF('Data and Calculation Sheet'!Q56:S56="","",'Data and Calculation Sheet'!Q56:S56)</f>
        <v>2</v>
      </c>
      <c r="R52" s="266"/>
      <c r="S52" s="267"/>
      <c r="T52" s="13"/>
      <c r="U52" s="95" t="s">
        <v>149</v>
      </c>
      <c r="V52" s="13"/>
      <c r="W52" s="98" t="s">
        <v>210</v>
      </c>
      <c r="X52" s="13"/>
      <c r="Y52" s="13"/>
      <c r="Z52" s="13"/>
      <c r="AA52" s="13"/>
      <c r="AB52" s="13"/>
      <c r="AC52" s="13"/>
      <c r="AD52" s="13"/>
      <c r="AE52" s="13"/>
      <c r="AF52" s="13"/>
      <c r="AG52" s="13"/>
      <c r="AH52" s="13"/>
      <c r="AI52" s="13"/>
      <c r="AJ52" s="13"/>
      <c r="AK52" s="13"/>
      <c r="AL52" s="13"/>
      <c r="AM52" s="34"/>
    </row>
    <row r="53" spans="1:39" ht="15" customHeight="1" x14ac:dyDescent="0.25">
      <c r="A53" s="31"/>
      <c r="B53" s="13"/>
      <c r="C53" s="13"/>
      <c r="D53" s="13"/>
      <c r="E53" s="13"/>
      <c r="F53" s="13"/>
      <c r="G53" s="13"/>
      <c r="H53" s="13"/>
      <c r="I53" s="13"/>
      <c r="J53" s="13"/>
      <c r="K53" s="13"/>
      <c r="L53" s="13"/>
      <c r="M53" s="13"/>
      <c r="N53" s="13"/>
      <c r="O53" s="13"/>
      <c r="P53" s="13"/>
      <c r="Q53" s="13"/>
      <c r="R53" s="13"/>
      <c r="S53" s="13"/>
      <c r="T53" s="13"/>
      <c r="U53" s="35"/>
      <c r="V53" s="13"/>
      <c r="W53" s="94" t="s">
        <v>211</v>
      </c>
      <c r="X53" s="13"/>
      <c r="Y53" s="13"/>
      <c r="Z53" s="13"/>
      <c r="AA53" s="13"/>
      <c r="AB53" s="13"/>
      <c r="AC53" s="13"/>
      <c r="AD53" s="13"/>
      <c r="AE53" s="13"/>
      <c r="AF53" s="13"/>
      <c r="AG53" s="13"/>
      <c r="AH53" s="13"/>
      <c r="AI53" s="13"/>
      <c r="AJ53" s="13"/>
      <c r="AK53" s="13"/>
      <c r="AL53" s="13"/>
      <c r="AM53" s="34"/>
    </row>
    <row r="54" spans="1:39" ht="15.75" customHeight="1" x14ac:dyDescent="0.25">
      <c r="A54" s="31"/>
      <c r="B54" s="13"/>
      <c r="C54" s="13" t="s">
        <v>75</v>
      </c>
      <c r="D54" s="13"/>
      <c r="E54" s="13"/>
      <c r="F54" s="13"/>
      <c r="G54" s="13"/>
      <c r="H54" s="13"/>
      <c r="I54" s="13"/>
      <c r="J54" s="13"/>
      <c r="K54" s="329" t="str">
        <f>IF('Data and Calculation Sheet'!K58:S58="","",'Data and Calculation Sheet'!K58:S58)</f>
        <v>Double plate balanced</v>
      </c>
      <c r="L54" s="330"/>
      <c r="M54" s="330"/>
      <c r="N54" s="330"/>
      <c r="O54" s="330"/>
      <c r="P54" s="330"/>
      <c r="Q54" s="330"/>
      <c r="R54" s="330"/>
      <c r="S54" s="331"/>
      <c r="T54" s="13"/>
      <c r="U54" s="35"/>
      <c r="V54" s="13"/>
      <c r="W54" s="13" t="s">
        <v>76</v>
      </c>
      <c r="X54" s="13"/>
      <c r="Y54" s="13"/>
      <c r="Z54" s="13"/>
      <c r="AA54" s="13"/>
      <c r="AB54" s="13"/>
      <c r="AC54" s="13"/>
      <c r="AD54" s="96"/>
      <c r="AE54" s="13" t="s">
        <v>77</v>
      </c>
      <c r="AF54" s="13"/>
      <c r="AG54" s="13"/>
      <c r="AH54" s="13"/>
      <c r="AI54" s="309">
        <f>'Data and Calculation Sheet'!AI58:AK58</f>
        <v>118</v>
      </c>
      <c r="AJ54" s="310"/>
      <c r="AK54" s="311"/>
      <c r="AL54" s="19" t="s">
        <v>78</v>
      </c>
      <c r="AM54" s="34"/>
    </row>
    <row r="55" spans="1:39" ht="3.9" customHeight="1" x14ac:dyDescent="0.25">
      <c r="A55" s="31"/>
      <c r="B55" s="13"/>
      <c r="C55" s="13"/>
      <c r="D55" s="13"/>
      <c r="E55" s="13"/>
      <c r="F55" s="13"/>
      <c r="G55" s="13"/>
      <c r="H55" s="13"/>
      <c r="I55" s="13"/>
      <c r="J55" s="13"/>
      <c r="K55" s="13"/>
      <c r="L55" s="13"/>
      <c r="M55" s="15"/>
      <c r="N55" s="13"/>
      <c r="O55" s="13"/>
      <c r="P55" s="13"/>
      <c r="Q55" s="13"/>
      <c r="R55" s="13"/>
      <c r="S55" s="13"/>
      <c r="T55" s="13"/>
      <c r="U55" s="35"/>
      <c r="V55" s="13"/>
      <c r="W55" s="13"/>
      <c r="X55" s="13"/>
      <c r="Y55" s="13"/>
      <c r="Z55" s="13"/>
      <c r="AA55" s="13"/>
      <c r="AB55" s="13"/>
      <c r="AC55" s="13"/>
      <c r="AD55" s="96"/>
      <c r="AE55" s="13"/>
      <c r="AF55" s="13"/>
      <c r="AG55" s="13"/>
      <c r="AH55" s="13"/>
      <c r="AI55" s="15"/>
      <c r="AJ55" s="15"/>
      <c r="AK55" s="15"/>
      <c r="AL55" s="13"/>
      <c r="AM55" s="34"/>
    </row>
    <row r="56" spans="1:39" ht="15.6" x14ac:dyDescent="0.25">
      <c r="A56" s="31"/>
      <c r="B56" s="13"/>
      <c r="C56" s="13" t="s">
        <v>79</v>
      </c>
      <c r="D56" s="13"/>
      <c r="E56" s="13"/>
      <c r="F56" s="13"/>
      <c r="G56" s="13"/>
      <c r="H56" s="13"/>
      <c r="I56" s="13"/>
      <c r="J56" s="13"/>
      <c r="K56" s="13"/>
      <c r="L56" s="13"/>
      <c r="M56" s="15"/>
      <c r="N56" s="13"/>
      <c r="O56" s="13"/>
      <c r="P56" s="13"/>
      <c r="Q56" s="265">
        <f>IF('Data and Calculation Sheet'!Q60:S60="","",'Data and Calculation Sheet'!Q60:S60)</f>
        <v>35</v>
      </c>
      <c r="R56" s="266"/>
      <c r="S56" s="267"/>
      <c r="T56" s="97" t="s">
        <v>80</v>
      </c>
      <c r="U56" s="35"/>
      <c r="V56" s="13"/>
      <c r="W56" s="13" t="s">
        <v>81</v>
      </c>
      <c r="X56" s="13"/>
      <c r="Y56" s="13"/>
      <c r="Z56" s="13"/>
      <c r="AA56" s="13"/>
      <c r="AB56" s="13"/>
      <c r="AC56" s="13"/>
      <c r="AD56" s="96"/>
      <c r="AE56" s="13" t="s">
        <v>185</v>
      </c>
      <c r="AF56" s="13"/>
      <c r="AG56" s="13"/>
      <c r="AH56" s="13"/>
      <c r="AI56" s="309">
        <f>'Data and Calculation Sheet'!AI60:AK60</f>
        <v>499</v>
      </c>
      <c r="AJ56" s="310"/>
      <c r="AK56" s="311"/>
      <c r="AL56" s="19" t="s">
        <v>78</v>
      </c>
      <c r="AM56" s="34"/>
    </row>
    <row r="57" spans="1:39" ht="3.9" customHeight="1" x14ac:dyDescent="0.25">
      <c r="A57" s="31"/>
      <c r="B57" s="13"/>
      <c r="C57" s="13"/>
      <c r="D57" s="13"/>
      <c r="E57" s="13"/>
      <c r="F57" s="13"/>
      <c r="G57" s="13"/>
      <c r="H57" s="13"/>
      <c r="I57" s="13"/>
      <c r="J57" s="13"/>
      <c r="K57" s="13"/>
      <c r="L57" s="13"/>
      <c r="M57" s="15"/>
      <c r="N57" s="13"/>
      <c r="O57" s="13"/>
      <c r="P57" s="13"/>
      <c r="Q57" s="13"/>
      <c r="R57" s="13"/>
      <c r="S57" s="13"/>
      <c r="T57" s="13"/>
      <c r="U57" s="35"/>
      <c r="V57" s="13"/>
      <c r="W57" s="13"/>
      <c r="X57" s="13"/>
      <c r="Y57" s="13"/>
      <c r="Z57" s="13"/>
      <c r="AA57" s="13"/>
      <c r="AB57" s="13"/>
      <c r="AC57" s="13"/>
      <c r="AD57" s="96"/>
      <c r="AE57" s="13"/>
      <c r="AF57" s="13"/>
      <c r="AG57" s="13"/>
      <c r="AH57" s="13"/>
      <c r="AI57" s="15"/>
      <c r="AJ57" s="15"/>
      <c r="AK57" s="15"/>
      <c r="AL57" s="13"/>
      <c r="AM57" s="34"/>
    </row>
    <row r="58" spans="1:39" ht="15.75" customHeight="1" x14ac:dyDescent="0.25">
      <c r="A58" s="31"/>
      <c r="B58" s="13"/>
      <c r="C58" s="13" t="s">
        <v>82</v>
      </c>
      <c r="D58" s="13"/>
      <c r="E58" s="13"/>
      <c r="F58" s="13"/>
      <c r="G58" s="13"/>
      <c r="H58" s="13"/>
      <c r="I58" s="13"/>
      <c r="J58" s="13"/>
      <c r="K58" s="13"/>
      <c r="L58" s="13"/>
      <c r="M58" s="15"/>
      <c r="N58" s="13"/>
      <c r="O58" s="13"/>
      <c r="P58" s="13"/>
      <c r="Q58" s="265">
        <f>IF('Data and Calculation Sheet'!Q62:S62="","",'Data and Calculation Sheet'!Q62:S62)</f>
        <v>25</v>
      </c>
      <c r="R58" s="266"/>
      <c r="S58" s="267"/>
      <c r="T58" s="13" t="s">
        <v>71</v>
      </c>
      <c r="U58" s="35"/>
      <c r="V58" s="13"/>
      <c r="W58" s="13" t="s">
        <v>83</v>
      </c>
      <c r="X58" s="13"/>
      <c r="Y58" s="13"/>
      <c r="Z58" s="13"/>
      <c r="AA58" s="13"/>
      <c r="AB58" s="13"/>
      <c r="AC58" s="13"/>
      <c r="AD58" s="96"/>
      <c r="AE58" s="13" t="s">
        <v>84</v>
      </c>
      <c r="AF58" s="13"/>
      <c r="AG58" s="13"/>
      <c r="AH58" s="13"/>
      <c r="AI58" s="309">
        <f>'Data and Calculation Sheet'!AI62:AK62</f>
        <v>60</v>
      </c>
      <c r="AJ58" s="310"/>
      <c r="AK58" s="311"/>
      <c r="AL58" s="19" t="s">
        <v>78</v>
      </c>
      <c r="AM58" s="34"/>
    </row>
    <row r="59" spans="1:39" ht="3.9" customHeight="1" x14ac:dyDescent="0.25">
      <c r="A59" s="31"/>
      <c r="B59" s="13"/>
      <c r="C59" s="13"/>
      <c r="D59" s="13"/>
      <c r="E59" s="13"/>
      <c r="F59" s="13"/>
      <c r="G59" s="13"/>
      <c r="H59" s="13"/>
      <c r="I59" s="13"/>
      <c r="J59" s="13"/>
      <c r="K59" s="13"/>
      <c r="L59" s="13"/>
      <c r="M59" s="13"/>
      <c r="N59" s="13"/>
      <c r="O59" s="13"/>
      <c r="P59" s="13"/>
      <c r="Q59" s="13"/>
      <c r="R59" s="13"/>
      <c r="S59" s="13"/>
      <c r="T59" s="13"/>
      <c r="U59" s="35"/>
      <c r="V59" s="13"/>
      <c r="W59" s="13"/>
      <c r="X59" s="13"/>
      <c r="Y59" s="13"/>
      <c r="Z59" s="13"/>
      <c r="AA59" s="13"/>
      <c r="AB59" s="13"/>
      <c r="AC59" s="13"/>
      <c r="AD59" s="96"/>
      <c r="AE59" s="13"/>
      <c r="AF59" s="13"/>
      <c r="AG59" s="13"/>
      <c r="AH59" s="13"/>
      <c r="AI59" s="13"/>
      <c r="AJ59" s="13"/>
      <c r="AK59" s="13"/>
      <c r="AL59" s="13"/>
      <c r="AM59" s="34"/>
    </row>
    <row r="60" spans="1:39" ht="15.75" customHeight="1" x14ac:dyDescent="0.25">
      <c r="A60" s="31"/>
      <c r="B60" s="13"/>
      <c r="C60" s="13" t="s">
        <v>85</v>
      </c>
      <c r="D60" s="13"/>
      <c r="E60" s="13"/>
      <c r="F60" s="13"/>
      <c r="G60" s="13"/>
      <c r="H60" s="13"/>
      <c r="I60" s="13"/>
      <c r="J60" s="13"/>
      <c r="K60" s="13"/>
      <c r="L60" s="13"/>
      <c r="M60" s="13"/>
      <c r="N60" s="13"/>
      <c r="O60" s="13"/>
      <c r="P60" s="13"/>
      <c r="Q60" s="265" t="str">
        <f>IF('Data and Calculation Sheet'!Q64:S64="","",'Data and Calculation Sheet'!Q64:S64)</f>
        <v>N/A</v>
      </c>
      <c r="R60" s="266"/>
      <c r="S60" s="267"/>
      <c r="T60" s="13" t="s">
        <v>71</v>
      </c>
      <c r="U60" s="35"/>
      <c r="V60" s="13"/>
      <c r="W60" s="13" t="s">
        <v>186</v>
      </c>
      <c r="X60" s="13"/>
      <c r="Y60" s="13"/>
      <c r="Z60" s="13" t="s">
        <v>31</v>
      </c>
      <c r="AA60" s="13" t="s">
        <v>87</v>
      </c>
      <c r="AB60" s="13"/>
      <c r="AC60" s="13"/>
      <c r="AD60" s="96"/>
      <c r="AE60" s="13" t="s">
        <v>84</v>
      </c>
      <c r="AF60" s="13"/>
      <c r="AG60" s="13"/>
      <c r="AH60" s="13"/>
      <c r="AI60" s="309">
        <f>'Data and Calculation Sheet'!AI64:AK64</f>
        <v>64</v>
      </c>
      <c r="AJ60" s="310"/>
      <c r="AK60" s="311"/>
      <c r="AL60" s="19" t="s">
        <v>78</v>
      </c>
      <c r="AM60" s="34"/>
    </row>
    <row r="61" spans="1:39" ht="3.9" customHeight="1" x14ac:dyDescent="0.25">
      <c r="A61" s="31"/>
      <c r="B61" s="13"/>
      <c r="C61" s="13"/>
      <c r="D61" s="13"/>
      <c r="E61" s="13"/>
      <c r="F61" s="13"/>
      <c r="G61" s="13"/>
      <c r="H61" s="13"/>
      <c r="I61" s="13"/>
      <c r="J61" s="13"/>
      <c r="K61" s="13"/>
      <c r="L61" s="13"/>
      <c r="M61" s="13"/>
      <c r="N61" s="13"/>
      <c r="O61" s="13"/>
      <c r="P61" s="13"/>
      <c r="Q61" s="13"/>
      <c r="R61" s="13"/>
      <c r="S61" s="13"/>
      <c r="T61" s="13"/>
      <c r="U61" s="35"/>
      <c r="V61" s="13"/>
      <c r="W61" s="13"/>
      <c r="X61" s="13"/>
      <c r="Y61" s="13"/>
      <c r="Z61" s="13"/>
      <c r="AA61" s="13"/>
      <c r="AB61" s="13"/>
      <c r="AC61" s="13"/>
      <c r="AD61" s="96"/>
      <c r="AE61" s="13"/>
      <c r="AF61" s="13"/>
      <c r="AG61" s="13"/>
      <c r="AH61" s="13"/>
      <c r="AI61" s="13"/>
      <c r="AJ61" s="13"/>
      <c r="AK61" s="13"/>
      <c r="AL61" s="13"/>
      <c r="AM61" s="34"/>
    </row>
    <row r="62" spans="1:39" ht="15.75" customHeight="1" x14ac:dyDescent="0.25">
      <c r="A62" s="31"/>
      <c r="B62" s="13"/>
      <c r="C62" s="13" t="s">
        <v>170</v>
      </c>
      <c r="D62" s="13"/>
      <c r="E62" s="13"/>
      <c r="F62" s="13"/>
      <c r="G62" s="13"/>
      <c r="H62" s="13"/>
      <c r="I62" s="15"/>
      <c r="J62" s="15"/>
      <c r="K62" s="15"/>
      <c r="L62" s="15"/>
      <c r="M62" s="15"/>
      <c r="N62" s="15"/>
      <c r="O62" s="15"/>
      <c r="P62" s="15"/>
      <c r="Q62" s="265">
        <f>IF('Data and Calculation Sheet'!Q66:S66="","",'Data and Calculation Sheet'!Q66:S66)</f>
        <v>0</v>
      </c>
      <c r="R62" s="266"/>
      <c r="S62" s="267"/>
      <c r="T62" s="15"/>
      <c r="U62" s="35"/>
      <c r="V62" s="13"/>
      <c r="W62" s="13"/>
      <c r="X62" s="13"/>
      <c r="Y62" s="13"/>
      <c r="Z62" s="13" t="s">
        <v>31</v>
      </c>
      <c r="AA62" s="13" t="s">
        <v>89</v>
      </c>
      <c r="AB62" s="13"/>
      <c r="AC62" s="13"/>
      <c r="AD62" s="96"/>
      <c r="AE62" s="13" t="s">
        <v>84</v>
      </c>
      <c r="AF62" s="13"/>
      <c r="AG62" s="13"/>
      <c r="AH62" s="13"/>
      <c r="AI62" s="309">
        <f>'Data and Calculation Sheet'!AI66:AK66</f>
        <v>64</v>
      </c>
      <c r="AJ62" s="310"/>
      <c r="AK62" s="311"/>
      <c r="AL62" s="19" t="s">
        <v>78</v>
      </c>
      <c r="AM62" s="34"/>
    </row>
    <row r="63" spans="1:39" ht="3.9" customHeight="1" x14ac:dyDescent="0.25">
      <c r="A63" s="31"/>
      <c r="B63" s="13"/>
      <c r="C63" s="13"/>
      <c r="D63" s="13"/>
      <c r="E63" s="13"/>
      <c r="F63" s="13"/>
      <c r="G63" s="13"/>
      <c r="H63" s="13"/>
      <c r="I63" s="13"/>
      <c r="J63" s="13"/>
      <c r="K63" s="13"/>
      <c r="L63" s="13"/>
      <c r="M63" s="13"/>
      <c r="N63" s="13"/>
      <c r="O63" s="13"/>
      <c r="P63" s="13"/>
      <c r="Q63" s="13"/>
      <c r="R63" s="13"/>
      <c r="S63" s="13"/>
      <c r="T63" s="13"/>
      <c r="U63" s="35"/>
      <c r="V63" s="13"/>
      <c r="W63" s="13"/>
      <c r="X63" s="13"/>
      <c r="Y63" s="13"/>
      <c r="Z63" s="13"/>
      <c r="AA63" s="13"/>
      <c r="AB63" s="13"/>
      <c r="AC63" s="13"/>
      <c r="AD63" s="96"/>
      <c r="AE63" s="13"/>
      <c r="AF63" s="13"/>
      <c r="AG63" s="13"/>
      <c r="AH63" s="13"/>
      <c r="AI63" s="13"/>
      <c r="AJ63" s="13"/>
      <c r="AK63" s="13"/>
      <c r="AL63" s="13"/>
      <c r="AM63" s="34"/>
    </row>
    <row r="64" spans="1:39" ht="15.75" customHeight="1" x14ac:dyDescent="0.25">
      <c r="A64" s="31"/>
      <c r="B64" s="13"/>
      <c r="C64" s="98" t="s">
        <v>88</v>
      </c>
      <c r="D64" s="13"/>
      <c r="E64" s="13"/>
      <c r="F64" s="13"/>
      <c r="G64" s="13"/>
      <c r="H64" s="13" t="s">
        <v>31</v>
      </c>
      <c r="I64" s="286" t="s">
        <v>55</v>
      </c>
      <c r="J64" s="286"/>
      <c r="K64" s="286"/>
      <c r="L64" s="265" t="str">
        <f>IF('Data and Calculation Sheet'!L68:S68="","",'Data and Calculation Sheet'!L68:S68)</f>
        <v/>
      </c>
      <c r="M64" s="266"/>
      <c r="N64" s="266"/>
      <c r="O64" s="266"/>
      <c r="P64" s="266"/>
      <c r="Q64" s="266"/>
      <c r="R64" s="266"/>
      <c r="S64" s="267"/>
      <c r="T64" s="13"/>
      <c r="U64" s="35"/>
      <c r="V64" s="13"/>
      <c r="W64" s="13"/>
      <c r="X64" s="13"/>
      <c r="Y64" s="13"/>
      <c r="Z64" s="13" t="s">
        <v>31</v>
      </c>
      <c r="AA64" s="13" t="s">
        <v>11</v>
      </c>
      <c r="AB64" s="13"/>
      <c r="AC64" s="13"/>
      <c r="AD64" s="96"/>
      <c r="AE64" s="13" t="s">
        <v>84</v>
      </c>
      <c r="AF64" s="13"/>
      <c r="AG64" s="13"/>
      <c r="AH64" s="13"/>
      <c r="AI64" s="309">
        <f>'Data and Calculation Sheet'!AI68:AK68</f>
        <v>64</v>
      </c>
      <c r="AJ64" s="310"/>
      <c r="AK64" s="311"/>
      <c r="AL64" s="19" t="s">
        <v>78</v>
      </c>
      <c r="AM64" s="34"/>
    </row>
    <row r="65" spans="1:44" ht="3.9" customHeight="1" x14ac:dyDescent="0.25">
      <c r="A65" s="31"/>
      <c r="B65" s="13"/>
      <c r="C65" s="13"/>
      <c r="D65" s="13"/>
      <c r="E65" s="13"/>
      <c r="F65" s="13"/>
      <c r="G65" s="13"/>
      <c r="H65" s="13"/>
      <c r="I65" s="13"/>
      <c r="J65" s="13"/>
      <c r="K65" s="13"/>
      <c r="L65" s="13"/>
      <c r="M65" s="13"/>
      <c r="N65" s="13"/>
      <c r="O65" s="13"/>
      <c r="P65" s="13"/>
      <c r="Q65" s="13"/>
      <c r="R65" s="13"/>
      <c r="S65" s="13"/>
      <c r="T65" s="13"/>
      <c r="U65" s="35"/>
      <c r="V65" s="13"/>
      <c r="W65" s="13"/>
      <c r="X65" s="13"/>
      <c r="Y65" s="13"/>
      <c r="Z65" s="13"/>
      <c r="AA65" s="13"/>
      <c r="AB65" s="13"/>
      <c r="AC65" s="13"/>
      <c r="AD65" s="13"/>
      <c r="AE65" s="13"/>
      <c r="AF65" s="13"/>
      <c r="AG65" s="13"/>
      <c r="AH65" s="13"/>
      <c r="AI65" s="13"/>
      <c r="AJ65" s="13"/>
      <c r="AK65" s="13"/>
      <c r="AL65" s="13"/>
      <c r="AM65" s="34"/>
      <c r="AR65" s="143"/>
    </row>
    <row r="66" spans="1:44" ht="15.75" customHeight="1" x14ac:dyDescent="0.25">
      <c r="A66" s="31" t="s">
        <v>168</v>
      </c>
      <c r="B66" s="15"/>
      <c r="C66" s="15"/>
      <c r="D66" s="15"/>
      <c r="E66" s="15"/>
      <c r="F66" s="15"/>
      <c r="G66" s="265"/>
      <c r="H66" s="266"/>
      <c r="I66" s="267"/>
      <c r="J66" s="15"/>
      <c r="K66" s="15"/>
      <c r="L66" s="43" t="s">
        <v>169</v>
      </c>
      <c r="M66" s="43"/>
      <c r="N66" s="43"/>
      <c r="O66" s="43"/>
      <c r="P66" s="15"/>
      <c r="Q66" s="265" t="str">
        <f>IF('Data and Calculation Sheet'!Q70:S70="","",'Data and Calculation Sheet'!Q70:S70)</f>
        <v>N/A</v>
      </c>
      <c r="R66" s="266"/>
      <c r="S66" s="267"/>
      <c r="T66" s="13" t="s">
        <v>71</v>
      </c>
      <c r="U66" s="35"/>
      <c r="V66" s="99"/>
      <c r="W66" s="15" t="s">
        <v>90</v>
      </c>
      <c r="X66" s="99"/>
      <c r="Y66" s="99"/>
      <c r="Z66" s="99"/>
      <c r="AA66" s="99"/>
      <c r="AB66" s="99"/>
      <c r="AC66" s="99"/>
      <c r="AD66" s="99"/>
      <c r="AE66" s="99"/>
      <c r="AF66" s="99"/>
      <c r="AG66" s="99"/>
      <c r="AH66" s="99"/>
      <c r="AI66" s="377" t="str">
        <f>'Data and Calculation Sheet'!AI70:AK70</f>
        <v>Y</v>
      </c>
      <c r="AJ66" s="378"/>
      <c r="AK66" s="379"/>
      <c r="AL66" s="99"/>
      <c r="AM66" s="34"/>
    </row>
    <row r="67" spans="1:44" ht="3.9" customHeight="1" x14ac:dyDescent="0.25">
      <c r="A67" s="61"/>
      <c r="B67" s="63"/>
      <c r="C67" s="63"/>
      <c r="D67" s="63"/>
      <c r="E67" s="63"/>
      <c r="F67" s="63"/>
      <c r="G67" s="63"/>
      <c r="H67" s="63"/>
      <c r="I67" s="63"/>
      <c r="J67" s="63"/>
      <c r="K67" s="63"/>
      <c r="L67" s="63"/>
      <c r="M67" s="63"/>
      <c r="N67" s="63"/>
      <c r="O67" s="63"/>
      <c r="P67" s="63"/>
      <c r="Q67" s="63"/>
      <c r="R67" s="63"/>
      <c r="S67" s="63"/>
      <c r="T67" s="63"/>
      <c r="U67" s="205"/>
      <c r="V67" s="206"/>
      <c r="W67" s="206"/>
      <c r="X67" s="206"/>
      <c r="Y67" s="206"/>
      <c r="Z67" s="206"/>
      <c r="AA67" s="206"/>
      <c r="AB67" s="206"/>
      <c r="AC67" s="206"/>
      <c r="AD67" s="206"/>
      <c r="AE67" s="206"/>
      <c r="AF67" s="206"/>
      <c r="AG67" s="206"/>
      <c r="AH67" s="206"/>
      <c r="AI67" s="206"/>
      <c r="AJ67" s="206"/>
      <c r="AK67" s="206"/>
      <c r="AL67" s="206"/>
      <c r="AM67" s="66"/>
    </row>
    <row r="68" spans="1:44" ht="23.25" customHeight="1" x14ac:dyDescent="0.25">
      <c r="A68" s="18"/>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342" t="s">
        <v>217</v>
      </c>
      <c r="AF68" s="343"/>
      <c r="AG68" s="343"/>
      <c r="AH68" s="343"/>
      <c r="AI68" s="343"/>
      <c r="AJ68" s="343"/>
      <c r="AK68" s="343"/>
      <c r="AL68" s="343"/>
      <c r="AM68" s="344"/>
      <c r="AP68" s="143"/>
    </row>
    <row r="69" spans="1:44" x14ac:dyDescent="0.25">
      <c r="A69" s="333" t="s">
        <v>228</v>
      </c>
      <c r="B69" s="334"/>
      <c r="C69" s="334"/>
      <c r="D69" s="334"/>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5"/>
    </row>
    <row r="70" spans="1:44" x14ac:dyDescent="0.25">
      <c r="A70" s="336"/>
      <c r="B70" s="337"/>
      <c r="C70" s="337"/>
      <c r="D70" s="337"/>
      <c r="E70" s="337"/>
      <c r="F70" s="337"/>
      <c r="G70" s="337"/>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337"/>
      <c r="AJ70" s="337"/>
      <c r="AK70" s="337"/>
      <c r="AL70" s="337"/>
      <c r="AM70" s="338"/>
    </row>
    <row r="71" spans="1:44" ht="9.9" customHeight="1" x14ac:dyDescent="0.25">
      <c r="A71" s="3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34"/>
    </row>
    <row r="72" spans="1:44" ht="15" customHeight="1" x14ac:dyDescent="0.25">
      <c r="A72" s="31"/>
      <c r="B72" s="96"/>
      <c r="C72" s="96" t="s">
        <v>91</v>
      </c>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160"/>
      <c r="AL72" s="96"/>
      <c r="AM72" s="34"/>
    </row>
    <row r="73" spans="1:44" ht="3" customHeight="1" x14ac:dyDescent="0.25">
      <c r="A73" s="31"/>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34"/>
    </row>
    <row r="74" spans="1:44" ht="15" customHeight="1" x14ac:dyDescent="0.25">
      <c r="A74" s="31"/>
      <c r="B74" s="96"/>
      <c r="C74" s="96" t="s">
        <v>231</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160"/>
      <c r="AL74" s="96"/>
      <c r="AM74" s="34"/>
    </row>
    <row r="75" spans="1:44" ht="3" customHeight="1" x14ac:dyDescent="0.25">
      <c r="A75" s="31"/>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34"/>
    </row>
    <row r="76" spans="1:44" ht="15" customHeight="1" x14ac:dyDescent="0.25">
      <c r="A76" s="31"/>
      <c r="B76" s="96"/>
      <c r="C76" s="202" t="s">
        <v>232</v>
      </c>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160"/>
      <c r="AL76" s="96"/>
      <c r="AM76" s="34"/>
    </row>
    <row r="77" spans="1:44" ht="3" customHeight="1" x14ac:dyDescent="0.25">
      <c r="A77" s="31"/>
      <c r="B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34"/>
    </row>
    <row r="78" spans="1:44" ht="15" customHeight="1" x14ac:dyDescent="0.25">
      <c r="A78" s="31"/>
      <c r="B78" s="96"/>
      <c r="C78" s="202" t="s">
        <v>233</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34"/>
    </row>
    <row r="79" spans="1:44" ht="15" customHeight="1" x14ac:dyDescent="0.25">
      <c r="A79" s="31"/>
      <c r="B79" s="96"/>
      <c r="C79" s="96"/>
      <c r="D79" s="96"/>
      <c r="E79" s="96"/>
      <c r="F79" s="96"/>
      <c r="G79" s="96"/>
      <c r="I79" s="96"/>
      <c r="J79" s="96"/>
      <c r="K79" s="200"/>
      <c r="L79" s="200"/>
      <c r="M79" s="200"/>
      <c r="N79" s="200"/>
      <c r="O79" s="200"/>
      <c r="P79" s="200"/>
      <c r="Q79" s="200"/>
      <c r="R79" s="200"/>
      <c r="S79" s="200"/>
      <c r="T79" s="200"/>
      <c r="U79" s="200"/>
      <c r="V79" s="200"/>
      <c r="W79" s="200"/>
      <c r="X79" s="200"/>
      <c r="Y79" s="200"/>
      <c r="Z79" s="200"/>
      <c r="AA79" s="349" t="s">
        <v>234</v>
      </c>
      <c r="AB79" s="349"/>
      <c r="AC79" s="349"/>
      <c r="AD79" s="349"/>
      <c r="AE79" s="349"/>
      <c r="AF79" s="349"/>
      <c r="AG79" s="349"/>
      <c r="AH79" s="200"/>
      <c r="AI79" s="200"/>
      <c r="AJ79" s="200"/>
      <c r="AK79" s="160"/>
      <c r="AL79" s="200"/>
      <c r="AM79" s="201"/>
      <c r="AP79" s="180"/>
    </row>
    <row r="80" spans="1:44" ht="25.5" customHeight="1" x14ac:dyDescent="0.25">
      <c r="A80" s="31"/>
      <c r="B80" s="96"/>
      <c r="C80" s="350" t="s">
        <v>203</v>
      </c>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161"/>
      <c r="AM80" s="162"/>
    </row>
    <row r="81" spans="1:39" ht="6.75" customHeight="1" x14ac:dyDescent="0.25">
      <c r="A81" s="31"/>
      <c r="B81" s="96"/>
      <c r="C81" s="203"/>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161"/>
      <c r="AM81" s="162"/>
    </row>
    <row r="82" spans="1:39" ht="15.75" customHeight="1" x14ac:dyDescent="0.3">
      <c r="A82" s="31"/>
      <c r="B82" s="96"/>
      <c r="C82" s="10" t="s">
        <v>230</v>
      </c>
      <c r="D82" s="10"/>
      <c r="E82" s="10"/>
      <c r="F82" s="10"/>
      <c r="G82" s="10"/>
      <c r="H82" s="10"/>
      <c r="I82" s="10"/>
      <c r="J82" s="10"/>
      <c r="K82" s="10"/>
      <c r="L82" s="10"/>
      <c r="M82" s="10"/>
      <c r="N82" s="76"/>
      <c r="O82" s="4"/>
      <c r="P82" s="96" t="s">
        <v>92</v>
      </c>
      <c r="Q82" s="96"/>
      <c r="R82" s="96"/>
      <c r="S82" s="96"/>
      <c r="T82" s="96"/>
      <c r="U82" s="96"/>
      <c r="V82" s="96"/>
      <c r="W82" s="96"/>
      <c r="X82" s="160"/>
      <c r="Z82" s="105" t="s">
        <v>183</v>
      </c>
      <c r="AA82" s="105"/>
      <c r="AB82" s="105"/>
      <c r="AC82" s="105"/>
      <c r="AD82" s="96"/>
      <c r="AE82" s="96"/>
      <c r="AF82" s="96"/>
      <c r="AG82" s="96"/>
      <c r="AH82" s="96"/>
      <c r="AI82" s="96"/>
      <c r="AJ82" s="96"/>
      <c r="AK82" s="96"/>
      <c r="AL82" s="96"/>
      <c r="AM82" s="34"/>
    </row>
    <row r="83" spans="1:39" ht="14.25" customHeight="1" x14ac:dyDescent="0.3">
      <c r="A83" s="31"/>
      <c r="B83" s="96"/>
      <c r="C83" s="10" t="s">
        <v>229</v>
      </c>
      <c r="D83" s="96"/>
      <c r="E83" s="96"/>
      <c r="F83" s="96"/>
      <c r="G83" s="96"/>
      <c r="H83" s="96"/>
      <c r="I83" s="96"/>
      <c r="J83" s="96"/>
      <c r="K83" s="96"/>
      <c r="L83" s="96"/>
      <c r="M83" s="163"/>
      <c r="N83" s="4"/>
      <c r="O83" s="4"/>
      <c r="P83" s="96"/>
      <c r="Q83" s="96"/>
      <c r="R83" s="96"/>
      <c r="S83" s="96"/>
      <c r="T83" s="96"/>
      <c r="U83" s="96"/>
      <c r="V83" s="96"/>
      <c r="W83" s="96"/>
      <c r="X83" s="164"/>
      <c r="Z83" s="105"/>
      <c r="AA83" s="105"/>
      <c r="AB83" s="105"/>
      <c r="AC83" s="105"/>
      <c r="AD83" s="96"/>
      <c r="AE83" s="96"/>
      <c r="AF83" s="96"/>
      <c r="AG83" s="96"/>
      <c r="AH83" s="96"/>
      <c r="AI83" s="96"/>
      <c r="AJ83" s="96"/>
      <c r="AK83" s="96"/>
      <c r="AL83" s="96"/>
      <c r="AM83" s="34"/>
    </row>
    <row r="84" spans="1:39" ht="15.75" customHeight="1" x14ac:dyDescent="0.25">
      <c r="A84" s="31"/>
      <c r="B84" s="96"/>
      <c r="C84" s="96" t="s">
        <v>93</v>
      </c>
      <c r="D84" s="96"/>
      <c r="E84" s="96"/>
      <c r="F84" s="96"/>
      <c r="G84" s="96"/>
      <c r="H84" s="96"/>
      <c r="I84" s="96"/>
      <c r="J84" s="96"/>
      <c r="K84" s="96"/>
      <c r="L84" s="96"/>
      <c r="M84" s="160"/>
      <c r="N84" s="4"/>
      <c r="O84" s="4"/>
      <c r="P84" s="96" t="s">
        <v>94</v>
      </c>
      <c r="Q84" s="96"/>
      <c r="R84" s="96"/>
      <c r="S84" s="96"/>
      <c r="T84" s="96"/>
      <c r="U84" s="96"/>
      <c r="V84" s="96"/>
      <c r="W84" s="96"/>
      <c r="X84" s="160"/>
      <c r="Z84" s="105" t="s">
        <v>138</v>
      </c>
      <c r="AA84" s="105"/>
      <c r="AB84" s="105"/>
      <c r="AC84" s="105"/>
      <c r="AD84" s="96"/>
      <c r="AE84" s="96"/>
      <c r="AF84" s="160"/>
      <c r="AG84" s="96" t="s">
        <v>139</v>
      </c>
      <c r="AH84" s="96"/>
      <c r="AI84" s="96"/>
      <c r="AJ84" s="96"/>
      <c r="AK84" s="160"/>
      <c r="AL84" s="96"/>
      <c r="AM84" s="34"/>
    </row>
    <row r="85" spans="1:39" ht="9.9" customHeight="1" x14ac:dyDescent="0.25">
      <c r="A85" s="31"/>
      <c r="B85" s="96"/>
      <c r="C85" s="96"/>
      <c r="D85" s="96"/>
      <c r="E85" s="96"/>
      <c r="F85" s="96"/>
      <c r="G85" s="96"/>
      <c r="H85" s="96"/>
      <c r="I85" s="96"/>
      <c r="J85" s="96"/>
      <c r="K85" s="96"/>
      <c r="L85" s="96"/>
      <c r="M85" s="96"/>
      <c r="N85" s="4"/>
      <c r="O85" s="4"/>
      <c r="P85" s="96"/>
      <c r="Q85" s="96"/>
      <c r="R85" s="96"/>
      <c r="S85" s="96"/>
      <c r="T85" s="96"/>
      <c r="U85" s="96"/>
      <c r="V85" s="96"/>
      <c r="W85" s="96"/>
      <c r="X85" s="96"/>
      <c r="AD85" s="96"/>
      <c r="AE85" s="96"/>
      <c r="AF85" s="96"/>
      <c r="AG85" s="96"/>
      <c r="AH85" s="96"/>
      <c r="AI85" s="96"/>
      <c r="AJ85" s="96"/>
      <c r="AK85" s="96"/>
      <c r="AL85" s="96"/>
      <c r="AM85" s="34"/>
    </row>
    <row r="86" spans="1:39" ht="15" x14ac:dyDescent="0.25">
      <c r="A86" s="31"/>
      <c r="B86" s="96"/>
      <c r="C86" s="96" t="s">
        <v>95</v>
      </c>
      <c r="D86" s="96"/>
      <c r="E86" s="96"/>
      <c r="F86" s="96"/>
      <c r="G86" s="96"/>
      <c r="H86" s="96"/>
      <c r="I86" s="96"/>
      <c r="J86" s="96"/>
      <c r="K86" s="96"/>
      <c r="L86" s="96"/>
      <c r="M86" s="160"/>
      <c r="N86" s="4"/>
      <c r="O86" s="4"/>
      <c r="P86" s="96" t="s">
        <v>96</v>
      </c>
      <c r="Q86" s="96"/>
      <c r="R86" s="96"/>
      <c r="S86" s="96"/>
      <c r="T86" s="96"/>
      <c r="U86" s="96"/>
      <c r="V86" s="96"/>
      <c r="W86" s="96"/>
      <c r="X86" s="160"/>
      <c r="Z86" s="96" t="s">
        <v>5</v>
      </c>
      <c r="AA86" s="96"/>
      <c r="AB86" s="96"/>
      <c r="AC86" s="96"/>
      <c r="AD86" s="96"/>
      <c r="AE86" s="96"/>
      <c r="AF86" s="160"/>
      <c r="AG86" s="105" t="s">
        <v>182</v>
      </c>
      <c r="AK86" s="165"/>
      <c r="AL86" s="96"/>
      <c r="AM86" s="34"/>
    </row>
    <row r="87" spans="1:39" ht="15" x14ac:dyDescent="0.25">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66"/>
    </row>
    <row r="88" spans="1:39" x14ac:dyDescent="0.25">
      <c r="A88" s="339" t="s">
        <v>97</v>
      </c>
      <c r="B88" s="340"/>
      <c r="C88" s="340"/>
      <c r="D88" s="340"/>
      <c r="E88" s="340"/>
      <c r="F88" s="340"/>
      <c r="G88" s="340"/>
      <c r="H88" s="340"/>
      <c r="I88" s="340"/>
      <c r="J88" s="340"/>
      <c r="K88" s="340"/>
      <c r="L88" s="340"/>
      <c r="M88" s="340"/>
      <c r="N88" s="340"/>
      <c r="O88" s="340"/>
      <c r="P88" s="340"/>
      <c r="Q88" s="340"/>
      <c r="R88" s="340"/>
      <c r="S88" s="340"/>
      <c r="T88" s="340"/>
      <c r="U88" s="340"/>
      <c r="V88" s="340"/>
      <c r="W88" s="340"/>
      <c r="X88" s="340"/>
      <c r="Y88" s="340"/>
      <c r="Z88" s="340"/>
      <c r="AA88" s="340"/>
      <c r="AB88" s="340"/>
      <c r="AC88" s="340"/>
      <c r="AD88" s="340"/>
      <c r="AE88" s="340"/>
      <c r="AF88" s="340"/>
      <c r="AG88" s="340"/>
      <c r="AH88" s="340"/>
      <c r="AI88" s="340"/>
      <c r="AJ88" s="340"/>
      <c r="AK88" s="340"/>
      <c r="AL88" s="340"/>
      <c r="AM88" s="341"/>
    </row>
    <row r="89" spans="1:39" x14ac:dyDescent="0.25">
      <c r="A89" s="336"/>
      <c r="B89" s="337"/>
      <c r="C89" s="337"/>
      <c r="D89" s="337"/>
      <c r="E89" s="337"/>
      <c r="F89" s="337"/>
      <c r="G89" s="337"/>
      <c r="H89" s="337"/>
      <c r="I89" s="337"/>
      <c r="J89" s="337"/>
      <c r="K89" s="337"/>
      <c r="L89" s="337"/>
      <c r="M89" s="337"/>
      <c r="N89" s="337"/>
      <c r="O89" s="337"/>
      <c r="P89" s="337"/>
      <c r="Q89" s="337"/>
      <c r="R89" s="337"/>
      <c r="S89" s="337"/>
      <c r="T89" s="337"/>
      <c r="U89" s="337"/>
      <c r="V89" s="337"/>
      <c r="W89" s="337"/>
      <c r="X89" s="337"/>
      <c r="Y89" s="337"/>
      <c r="Z89" s="337"/>
      <c r="AA89" s="337"/>
      <c r="AB89" s="337"/>
      <c r="AC89" s="337"/>
      <c r="AD89" s="337"/>
      <c r="AE89" s="337"/>
      <c r="AF89" s="337"/>
      <c r="AG89" s="337"/>
      <c r="AH89" s="337"/>
      <c r="AI89" s="337"/>
      <c r="AJ89" s="337"/>
      <c r="AK89" s="337"/>
      <c r="AL89" s="337"/>
      <c r="AM89" s="338"/>
    </row>
    <row r="90" spans="1:39" ht="12" customHeight="1" x14ac:dyDescent="0.25">
      <c r="A90" s="18"/>
      <c r="B90" s="96"/>
      <c r="C90" s="112"/>
      <c r="D90" s="112"/>
      <c r="E90" s="112"/>
      <c r="F90" s="112"/>
      <c r="G90" s="112"/>
      <c r="H90" s="112"/>
      <c r="I90" s="112"/>
      <c r="J90" s="112"/>
      <c r="K90" s="112"/>
      <c r="L90" s="112"/>
      <c r="M90" s="112"/>
      <c r="N90" s="112"/>
      <c r="O90" s="112"/>
      <c r="P90" s="112"/>
      <c r="Q90" s="112"/>
      <c r="R90" s="112"/>
      <c r="S90" s="112"/>
      <c r="T90" s="112"/>
      <c r="U90" s="166"/>
      <c r="V90" s="112"/>
      <c r="W90" s="112"/>
      <c r="X90" s="112"/>
      <c r="Y90" s="112"/>
      <c r="Z90" s="112"/>
      <c r="AA90" s="112"/>
      <c r="AB90" s="112"/>
      <c r="AC90" s="112"/>
      <c r="AD90" s="112"/>
      <c r="AE90" s="112"/>
      <c r="AF90" s="112"/>
      <c r="AG90" s="112"/>
      <c r="AH90" s="112"/>
      <c r="AI90" s="112"/>
      <c r="AJ90" s="112"/>
      <c r="AK90" s="112"/>
      <c r="AL90" s="96"/>
      <c r="AM90" s="34"/>
    </row>
    <row r="91" spans="1:39" ht="15" customHeight="1" x14ac:dyDescent="0.25">
      <c r="A91" s="18"/>
      <c r="B91" s="96"/>
      <c r="C91" s="96" t="s">
        <v>105</v>
      </c>
      <c r="D91" s="96"/>
      <c r="E91" s="96"/>
      <c r="F91" s="348" t="s">
        <v>128</v>
      </c>
      <c r="G91" s="348"/>
      <c r="H91" s="348"/>
      <c r="I91" s="348"/>
      <c r="J91" s="348"/>
      <c r="K91" s="348"/>
      <c r="L91" s="96"/>
      <c r="M91" s="345"/>
      <c r="N91" s="346"/>
      <c r="O91" s="346"/>
      <c r="P91" s="346"/>
      <c r="Q91" s="346"/>
      <c r="R91" s="346"/>
      <c r="S91" s="347"/>
      <c r="T91" s="112"/>
      <c r="U91" s="167"/>
      <c r="V91" s="96" t="s">
        <v>4</v>
      </c>
      <c r="W91" s="96"/>
      <c r="X91" s="96"/>
      <c r="Y91" s="96"/>
      <c r="Z91" s="96"/>
      <c r="AA91" s="96"/>
      <c r="AB91" s="96"/>
      <c r="AC91" s="96"/>
      <c r="AD91" s="96"/>
      <c r="AE91" s="96"/>
      <c r="AF91" s="160"/>
      <c r="AG91" s="112"/>
      <c r="AH91" s="112"/>
      <c r="AI91" s="112"/>
      <c r="AJ91" s="112"/>
      <c r="AK91" s="112"/>
      <c r="AL91" s="96"/>
      <c r="AM91" s="34"/>
    </row>
    <row r="92" spans="1:39" ht="9.9" customHeight="1" x14ac:dyDescent="0.25">
      <c r="A92" s="18"/>
      <c r="B92" s="96"/>
      <c r="C92" s="96"/>
      <c r="D92" s="96"/>
      <c r="E92" s="96"/>
      <c r="F92" s="96"/>
      <c r="G92" s="96"/>
      <c r="H92" s="96"/>
      <c r="I92" s="96"/>
      <c r="J92" s="96"/>
      <c r="K92" s="96"/>
      <c r="L92" s="96"/>
      <c r="M92" s="96"/>
      <c r="N92" s="96"/>
      <c r="O92" s="96"/>
      <c r="P92" s="96"/>
      <c r="Q92" s="96"/>
      <c r="R92" s="96"/>
      <c r="S92" s="96"/>
      <c r="T92" s="112"/>
      <c r="U92" s="167"/>
      <c r="V92" s="96"/>
      <c r="W92" s="96"/>
      <c r="X92" s="96"/>
      <c r="Y92" s="96"/>
      <c r="Z92" s="96"/>
      <c r="AA92" s="96"/>
      <c r="AB92" s="96"/>
      <c r="AC92" s="96"/>
      <c r="AD92" s="96"/>
      <c r="AE92" s="96"/>
      <c r="AF92" s="96"/>
      <c r="AG92" s="112"/>
      <c r="AH92" s="112"/>
      <c r="AI92" s="112"/>
      <c r="AJ92" s="112"/>
      <c r="AK92" s="112"/>
      <c r="AL92" s="96"/>
      <c r="AM92" s="34"/>
    </row>
    <row r="93" spans="1:39" ht="15" customHeight="1" x14ac:dyDescent="0.25">
      <c r="A93" s="18"/>
      <c r="B93" s="96"/>
      <c r="C93" s="96"/>
      <c r="D93" s="96"/>
      <c r="E93" s="96"/>
      <c r="F93" s="348" t="s">
        <v>129</v>
      </c>
      <c r="G93" s="348"/>
      <c r="H93" s="348"/>
      <c r="I93" s="348"/>
      <c r="J93" s="348"/>
      <c r="K93" s="348"/>
      <c r="L93" s="96"/>
      <c r="M93" s="345"/>
      <c r="N93" s="346"/>
      <c r="O93" s="346"/>
      <c r="P93" s="346"/>
      <c r="Q93" s="346"/>
      <c r="R93" s="346"/>
      <c r="S93" s="347"/>
      <c r="T93" s="112"/>
      <c r="U93" s="167"/>
      <c r="V93" s="96" t="s">
        <v>155</v>
      </c>
      <c r="W93" s="96"/>
      <c r="X93" s="96"/>
      <c r="Y93" s="96"/>
      <c r="Z93" s="96"/>
      <c r="AA93" s="96"/>
      <c r="AB93" s="96"/>
      <c r="AC93" s="96"/>
      <c r="AD93" s="96"/>
      <c r="AE93" s="96"/>
      <c r="AF93" s="160"/>
      <c r="AG93" s="112"/>
      <c r="AH93" s="112"/>
      <c r="AI93" s="112"/>
      <c r="AJ93" s="112"/>
      <c r="AK93" s="112"/>
      <c r="AL93" s="96"/>
      <c r="AM93" s="34"/>
    </row>
    <row r="94" spans="1:39" ht="9.9" customHeight="1" x14ac:dyDescent="0.25">
      <c r="A94" s="18"/>
      <c r="B94" s="96"/>
      <c r="C94" s="112"/>
      <c r="D94" s="112"/>
      <c r="E94" s="112"/>
      <c r="F94" s="112"/>
      <c r="G94" s="112"/>
      <c r="H94" s="112"/>
      <c r="I94" s="112"/>
      <c r="J94" s="112"/>
      <c r="K94" s="112"/>
      <c r="L94" s="112"/>
      <c r="M94" s="112"/>
      <c r="N94" s="112"/>
      <c r="O94" s="112"/>
      <c r="P94" s="112"/>
      <c r="Q94" s="112"/>
      <c r="R94" s="112"/>
      <c r="S94" s="112"/>
      <c r="T94" s="112"/>
      <c r="U94" s="167"/>
      <c r="V94" s="96"/>
      <c r="W94" s="96"/>
      <c r="X94" s="96"/>
      <c r="Y94" s="96"/>
      <c r="Z94" s="96"/>
      <c r="AA94" s="96"/>
      <c r="AB94" s="96"/>
      <c r="AC94" s="96"/>
      <c r="AD94" s="96"/>
      <c r="AE94" s="96"/>
      <c r="AF94" s="96"/>
      <c r="AG94" s="112"/>
      <c r="AH94" s="112"/>
      <c r="AI94" s="112"/>
      <c r="AJ94" s="112"/>
      <c r="AK94" s="112"/>
      <c r="AL94" s="96"/>
      <c r="AM94" s="34"/>
    </row>
    <row r="95" spans="1:39" ht="15" customHeight="1" x14ac:dyDescent="0.25">
      <c r="A95" s="18"/>
      <c r="B95" s="96"/>
      <c r="C95" s="112"/>
      <c r="D95" s="112"/>
      <c r="E95" s="112"/>
      <c r="F95" s="348" t="s">
        <v>130</v>
      </c>
      <c r="G95" s="348"/>
      <c r="H95" s="348"/>
      <c r="I95" s="348"/>
      <c r="J95" s="348"/>
      <c r="K95" s="348"/>
      <c r="L95" s="96"/>
      <c r="M95" s="345"/>
      <c r="N95" s="346"/>
      <c r="O95" s="346"/>
      <c r="P95" s="346"/>
      <c r="Q95" s="346"/>
      <c r="R95" s="346"/>
      <c r="S95" s="347"/>
      <c r="T95" s="112"/>
      <c r="U95" s="167"/>
      <c r="V95" s="96" t="s">
        <v>108</v>
      </c>
      <c r="W95" s="96"/>
      <c r="X95" s="96"/>
      <c r="Y95" s="96"/>
      <c r="Z95" s="96"/>
      <c r="AA95" s="96"/>
      <c r="AB95" s="96"/>
      <c r="AC95" s="96"/>
      <c r="AD95" s="96"/>
      <c r="AE95" s="96"/>
      <c r="AF95" s="160"/>
      <c r="AG95" s="112"/>
      <c r="AH95" s="112"/>
      <c r="AI95" s="112"/>
      <c r="AJ95" s="112"/>
      <c r="AK95" s="112"/>
      <c r="AL95" s="96"/>
      <c r="AM95" s="34"/>
    </row>
    <row r="96" spans="1:39" ht="9.9" customHeight="1" x14ac:dyDescent="0.25">
      <c r="A96" s="18"/>
      <c r="B96" s="96"/>
      <c r="C96" s="112"/>
      <c r="D96" s="112"/>
      <c r="E96" s="112"/>
      <c r="F96" s="112"/>
      <c r="G96" s="112"/>
      <c r="H96" s="112"/>
      <c r="I96" s="112"/>
      <c r="J96" s="112"/>
      <c r="K96" s="112"/>
      <c r="L96" s="112"/>
      <c r="M96" s="112"/>
      <c r="N96" s="112"/>
      <c r="O96" s="112"/>
      <c r="P96" s="112"/>
      <c r="Q96" s="112"/>
      <c r="R96" s="112"/>
      <c r="S96" s="112"/>
      <c r="T96" s="112"/>
      <c r="U96" s="167"/>
      <c r="V96" s="96"/>
      <c r="W96" s="96"/>
      <c r="X96" s="96"/>
      <c r="Y96" s="96"/>
      <c r="Z96" s="96"/>
      <c r="AA96" s="96"/>
      <c r="AB96" s="96"/>
      <c r="AC96" s="96"/>
      <c r="AD96" s="96"/>
      <c r="AE96" s="96"/>
      <c r="AF96" s="96"/>
      <c r="AG96" s="112"/>
      <c r="AH96" s="112"/>
      <c r="AI96" s="112"/>
      <c r="AJ96" s="112"/>
      <c r="AK96" s="112"/>
      <c r="AL96" s="96"/>
      <c r="AM96" s="34"/>
    </row>
    <row r="97" spans="1:39" ht="15" customHeight="1" x14ac:dyDescent="0.25">
      <c r="A97" s="18"/>
      <c r="C97" s="112"/>
      <c r="D97" s="112"/>
      <c r="E97" s="112"/>
      <c r="F97" s="348" t="s">
        <v>131</v>
      </c>
      <c r="G97" s="348"/>
      <c r="H97" s="348"/>
      <c r="I97" s="348"/>
      <c r="J97" s="348"/>
      <c r="K97" s="348"/>
      <c r="L97" s="96"/>
      <c r="M97" s="345"/>
      <c r="N97" s="346"/>
      <c r="O97" s="346"/>
      <c r="P97" s="346"/>
      <c r="Q97" s="346"/>
      <c r="R97" s="346"/>
      <c r="S97" s="347"/>
      <c r="T97" s="112"/>
      <c r="U97" s="167"/>
      <c r="V97" s="96" t="s">
        <v>109</v>
      </c>
      <c r="W97" s="96"/>
      <c r="X97" s="96"/>
      <c r="Y97" s="96"/>
      <c r="Z97" s="96"/>
      <c r="AA97" s="96"/>
      <c r="AB97" s="96"/>
      <c r="AC97" s="96"/>
      <c r="AD97" s="96"/>
      <c r="AE97" s="96"/>
      <c r="AF97" s="160"/>
      <c r="AG97" s="112"/>
      <c r="AH97" s="112"/>
      <c r="AI97" s="112"/>
      <c r="AJ97" s="112"/>
      <c r="AK97" s="112"/>
      <c r="AL97" s="96"/>
      <c r="AM97" s="34"/>
    </row>
    <row r="98" spans="1:39" ht="9.9" customHeight="1" x14ac:dyDescent="0.25">
      <c r="A98" s="18"/>
      <c r="B98" s="96"/>
      <c r="C98" s="112"/>
      <c r="D98" s="112"/>
      <c r="E98" s="112"/>
      <c r="F98" s="110"/>
      <c r="G98" s="110"/>
      <c r="H98" s="110"/>
      <c r="I98" s="110"/>
      <c r="J98" s="110"/>
      <c r="K98" s="110"/>
      <c r="L98" s="96"/>
      <c r="M98" s="111"/>
      <c r="N98" s="111"/>
      <c r="O98" s="111"/>
      <c r="P98" s="111"/>
      <c r="Q98" s="111"/>
      <c r="R98" s="111"/>
      <c r="S98" s="111"/>
      <c r="T98" s="112"/>
      <c r="U98" s="167"/>
      <c r="V98" s="96"/>
      <c r="W98" s="96"/>
      <c r="X98" s="96"/>
      <c r="Y98" s="96"/>
      <c r="Z98" s="96"/>
      <c r="AA98" s="96"/>
      <c r="AB98" s="96"/>
      <c r="AC98" s="96"/>
      <c r="AD98" s="96"/>
      <c r="AE98" s="96"/>
      <c r="AF98" s="96"/>
      <c r="AG98" s="112"/>
      <c r="AH98" s="112"/>
      <c r="AI98" s="112"/>
      <c r="AJ98" s="112"/>
      <c r="AK98" s="112"/>
      <c r="AL98" s="96"/>
      <c r="AM98" s="34"/>
    </row>
    <row r="99" spans="1:39" ht="15" customHeight="1" x14ac:dyDescent="0.25">
      <c r="A99" s="18"/>
      <c r="B99" s="96"/>
      <c r="C99" s="112"/>
      <c r="D99" s="112"/>
      <c r="E99" s="112"/>
      <c r="F99" s="348" t="s">
        <v>132</v>
      </c>
      <c r="G99" s="348"/>
      <c r="H99" s="348"/>
      <c r="I99" s="348"/>
      <c r="J99" s="348"/>
      <c r="K99" s="348"/>
      <c r="L99" s="96"/>
      <c r="M99" s="345"/>
      <c r="N99" s="346"/>
      <c r="O99" s="346"/>
      <c r="P99" s="346"/>
      <c r="Q99" s="346"/>
      <c r="R99" s="346"/>
      <c r="S99" s="347"/>
      <c r="T99" s="112"/>
      <c r="U99" s="167"/>
      <c r="V99" s="96" t="s">
        <v>110</v>
      </c>
      <c r="W99" s="96"/>
      <c r="X99" s="96"/>
      <c r="Y99" s="96"/>
      <c r="Z99" s="96"/>
      <c r="AA99" s="96"/>
      <c r="AB99" s="96"/>
      <c r="AC99" s="96"/>
      <c r="AD99" s="96"/>
      <c r="AE99" s="96"/>
      <c r="AF99" s="160"/>
      <c r="AG99" s="112"/>
      <c r="AH99" s="112"/>
      <c r="AI99" s="112"/>
      <c r="AJ99" s="112"/>
      <c r="AK99" s="112"/>
      <c r="AL99" s="96"/>
      <c r="AM99" s="34"/>
    </row>
    <row r="100" spans="1:39" ht="9.9" customHeight="1" x14ac:dyDescent="0.25">
      <c r="A100" s="18"/>
      <c r="B100" s="96"/>
      <c r="C100" s="112"/>
      <c r="D100" s="112"/>
      <c r="E100" s="112"/>
      <c r="F100" s="110"/>
      <c r="G100" s="110"/>
      <c r="H100" s="110"/>
      <c r="I100" s="110"/>
      <c r="J100" s="110"/>
      <c r="K100" s="110"/>
      <c r="L100" s="96"/>
      <c r="M100" s="111"/>
      <c r="N100" s="111"/>
      <c r="O100" s="111"/>
      <c r="P100" s="111"/>
      <c r="Q100" s="111"/>
      <c r="R100" s="111"/>
      <c r="S100" s="111"/>
      <c r="T100" s="112"/>
      <c r="U100" s="167"/>
      <c r="V100" s="96"/>
      <c r="W100" s="96"/>
      <c r="X100" s="96"/>
      <c r="Y100" s="96"/>
      <c r="Z100" s="96"/>
      <c r="AA100" s="96"/>
      <c r="AB100" s="96"/>
      <c r="AC100" s="96"/>
      <c r="AD100" s="96"/>
      <c r="AE100" s="96"/>
      <c r="AF100" s="96"/>
      <c r="AG100" s="112"/>
      <c r="AH100" s="112"/>
      <c r="AI100" s="112"/>
      <c r="AJ100" s="112"/>
      <c r="AK100" s="112"/>
      <c r="AL100" s="96"/>
      <c r="AM100" s="34"/>
    </row>
    <row r="101" spans="1:39" ht="15" customHeight="1" x14ac:dyDescent="0.25">
      <c r="A101" s="18"/>
      <c r="B101" s="96"/>
      <c r="C101" s="112"/>
      <c r="D101" s="112"/>
      <c r="E101" s="112"/>
      <c r="F101" s="348" t="s">
        <v>133</v>
      </c>
      <c r="G101" s="348"/>
      <c r="H101" s="348"/>
      <c r="I101" s="348"/>
      <c r="J101" s="348"/>
      <c r="K101" s="348"/>
      <c r="L101" s="96"/>
      <c r="M101" s="345"/>
      <c r="N101" s="346"/>
      <c r="O101" s="346"/>
      <c r="P101" s="346"/>
      <c r="Q101" s="346"/>
      <c r="R101" s="346"/>
      <c r="S101" s="347"/>
      <c r="T101" s="112"/>
      <c r="U101" s="167"/>
      <c r="V101" s="96" t="s">
        <v>111</v>
      </c>
      <c r="W101" s="96"/>
      <c r="X101" s="96"/>
      <c r="Y101" s="96"/>
      <c r="Z101" s="96"/>
      <c r="AA101" s="96"/>
      <c r="AB101" s="96"/>
      <c r="AC101" s="96"/>
      <c r="AD101" s="96"/>
      <c r="AE101" s="96"/>
      <c r="AF101" s="160"/>
      <c r="AG101" s="112"/>
      <c r="AH101" s="112"/>
      <c r="AI101" s="112"/>
      <c r="AJ101" s="112"/>
      <c r="AK101" s="112"/>
      <c r="AL101" s="96"/>
      <c r="AM101" s="34"/>
    </row>
    <row r="102" spans="1:39" ht="9.9" customHeight="1" x14ac:dyDescent="0.25">
      <c r="A102" s="18"/>
      <c r="B102" s="96"/>
      <c r="C102" s="112"/>
      <c r="D102" s="112"/>
      <c r="E102" s="112"/>
      <c r="F102" s="110"/>
      <c r="G102" s="110"/>
      <c r="H102" s="110"/>
      <c r="I102" s="110"/>
      <c r="J102" s="110"/>
      <c r="K102" s="110"/>
      <c r="L102" s="96"/>
      <c r="M102" s="111"/>
      <c r="N102" s="111"/>
      <c r="O102" s="111"/>
      <c r="P102" s="111"/>
      <c r="Q102" s="111"/>
      <c r="R102" s="111"/>
      <c r="S102" s="111"/>
      <c r="T102" s="112"/>
      <c r="U102" s="167"/>
      <c r="V102" s="112"/>
      <c r="W102" s="112"/>
      <c r="X102" s="112"/>
      <c r="Y102" s="112"/>
      <c r="Z102" s="112"/>
      <c r="AA102" s="112"/>
      <c r="AB102" s="112"/>
      <c r="AC102" s="112"/>
      <c r="AD102" s="112"/>
      <c r="AE102" s="112"/>
      <c r="AF102" s="112"/>
      <c r="AG102" s="112"/>
      <c r="AH102" s="112"/>
      <c r="AI102" s="112"/>
      <c r="AJ102" s="112"/>
      <c r="AK102" s="112"/>
      <c r="AL102" s="96"/>
      <c r="AM102" s="34"/>
    </row>
    <row r="103" spans="1:39" ht="15" x14ac:dyDescent="0.25">
      <c r="A103" s="18"/>
      <c r="B103" s="96"/>
      <c r="C103" s="96" t="s">
        <v>98</v>
      </c>
      <c r="D103" s="96"/>
      <c r="E103" s="96"/>
      <c r="F103" s="96"/>
      <c r="G103" s="96"/>
      <c r="H103" s="96"/>
      <c r="I103" s="96" t="s">
        <v>0</v>
      </c>
      <c r="J103" s="96"/>
      <c r="K103" s="96"/>
      <c r="L103" s="96"/>
      <c r="M103" s="160"/>
      <c r="N103" s="96"/>
      <c r="O103" s="96"/>
      <c r="P103" s="96"/>
      <c r="Q103" s="96"/>
      <c r="R103" s="96"/>
      <c r="S103" s="96"/>
      <c r="T103" s="4"/>
      <c r="U103" s="168"/>
      <c r="V103" s="96" t="s">
        <v>99</v>
      </c>
      <c r="W103" s="4"/>
      <c r="X103" s="96"/>
      <c r="Y103" s="96"/>
      <c r="Z103" s="96"/>
      <c r="AA103" s="96"/>
      <c r="AB103" s="96"/>
      <c r="AC103" s="160"/>
      <c r="AD103" s="96"/>
      <c r="AE103" s="96" t="s">
        <v>100</v>
      </c>
      <c r="AF103" s="96"/>
      <c r="AG103" s="96"/>
      <c r="AH103" s="96"/>
      <c r="AI103" s="96"/>
      <c r="AJ103" s="96"/>
      <c r="AK103" s="160"/>
      <c r="AL103" s="96"/>
      <c r="AM103" s="34"/>
    </row>
    <row r="104" spans="1:39" ht="9.9" customHeight="1" x14ac:dyDescent="0.25">
      <c r="A104" s="18"/>
      <c r="B104" s="96"/>
      <c r="C104" s="96"/>
      <c r="D104" s="96"/>
      <c r="E104" s="96"/>
      <c r="F104" s="96"/>
      <c r="G104" s="96"/>
      <c r="H104" s="96"/>
      <c r="I104" s="96"/>
      <c r="J104" s="96"/>
      <c r="K104" s="96"/>
      <c r="L104" s="96"/>
      <c r="M104" s="96"/>
      <c r="N104" s="96"/>
      <c r="O104" s="96"/>
      <c r="P104" s="96"/>
      <c r="Q104" s="96"/>
      <c r="R104" s="96"/>
      <c r="S104" s="96"/>
      <c r="T104" s="4"/>
      <c r="U104" s="168"/>
      <c r="V104" s="96"/>
      <c r="W104" s="4"/>
      <c r="X104" s="96"/>
      <c r="Y104" s="96"/>
      <c r="Z104" s="96"/>
      <c r="AA104" s="96"/>
      <c r="AB104" s="96"/>
      <c r="AC104" s="96"/>
      <c r="AD104" s="96"/>
      <c r="AE104" s="96"/>
      <c r="AF104" s="96"/>
      <c r="AG104" s="96"/>
      <c r="AH104" s="96"/>
      <c r="AI104" s="96"/>
      <c r="AJ104" s="96"/>
      <c r="AK104" s="96"/>
      <c r="AL104" s="96"/>
      <c r="AM104" s="34"/>
    </row>
    <row r="105" spans="1:39" ht="15" x14ac:dyDescent="0.25">
      <c r="A105" s="18"/>
      <c r="B105" s="96"/>
      <c r="C105" s="96" t="s">
        <v>156</v>
      </c>
      <c r="D105" s="96"/>
      <c r="E105" s="96"/>
      <c r="F105" s="96"/>
      <c r="G105" s="96"/>
      <c r="H105" s="96"/>
      <c r="I105" s="96" t="s">
        <v>101</v>
      </c>
      <c r="J105" s="96"/>
      <c r="K105" s="96"/>
      <c r="L105" s="96"/>
      <c r="M105" s="160"/>
      <c r="N105" s="96"/>
      <c r="O105" s="96"/>
      <c r="P105" s="96"/>
      <c r="Q105" s="96"/>
      <c r="R105" s="96"/>
      <c r="S105" s="96"/>
      <c r="T105" s="4"/>
      <c r="U105" s="168"/>
      <c r="V105" s="96" t="s">
        <v>102</v>
      </c>
      <c r="W105" s="4"/>
      <c r="X105" s="96"/>
      <c r="Y105" s="96"/>
      <c r="Z105" s="96"/>
      <c r="AA105" s="96"/>
      <c r="AB105" s="96"/>
      <c r="AC105" s="160"/>
      <c r="AD105" s="96"/>
      <c r="AE105" s="169" t="s">
        <v>158</v>
      </c>
      <c r="AF105" s="96"/>
      <c r="AG105" s="96"/>
      <c r="AH105" s="96"/>
      <c r="AI105" s="96"/>
      <c r="AJ105" s="96"/>
      <c r="AK105" s="160"/>
      <c r="AL105" s="96"/>
      <c r="AM105" s="34"/>
    </row>
    <row r="106" spans="1:39" ht="9.9" customHeight="1" x14ac:dyDescent="0.25">
      <c r="A106" s="18"/>
      <c r="B106" s="96"/>
      <c r="C106" s="96"/>
      <c r="D106" s="96"/>
      <c r="E106" s="96"/>
      <c r="F106" s="96"/>
      <c r="G106" s="96"/>
      <c r="H106" s="96"/>
      <c r="I106" s="96"/>
      <c r="J106" s="96"/>
      <c r="K106" s="96"/>
      <c r="L106" s="96"/>
      <c r="M106" s="96"/>
      <c r="N106" s="96"/>
      <c r="O106" s="96"/>
      <c r="P106" s="96"/>
      <c r="Q106" s="96"/>
      <c r="R106" s="96"/>
      <c r="S106" s="96"/>
      <c r="T106" s="4"/>
      <c r="U106" s="168"/>
      <c r="V106" s="96"/>
      <c r="W106" s="4"/>
      <c r="X106" s="96"/>
      <c r="Y106" s="96"/>
      <c r="Z106" s="96"/>
      <c r="AA106" s="96"/>
      <c r="AB106" s="96"/>
      <c r="AC106" s="96"/>
      <c r="AD106" s="96"/>
      <c r="AE106" s="96"/>
      <c r="AF106" s="96"/>
      <c r="AG106" s="96"/>
      <c r="AH106" s="96"/>
      <c r="AI106" s="96"/>
      <c r="AJ106" s="96"/>
      <c r="AK106" s="96"/>
      <c r="AL106" s="96"/>
      <c r="AM106" s="34"/>
    </row>
    <row r="107" spans="1:39" ht="15" x14ac:dyDescent="0.25">
      <c r="A107" s="18"/>
      <c r="B107" s="96"/>
      <c r="C107" s="96" t="s">
        <v>2</v>
      </c>
      <c r="D107" s="96"/>
      <c r="E107" s="96"/>
      <c r="F107" s="96"/>
      <c r="G107" s="96"/>
      <c r="H107" s="96"/>
      <c r="I107" s="96" t="s">
        <v>27</v>
      </c>
      <c r="J107" s="96"/>
      <c r="K107" s="96"/>
      <c r="L107" s="96"/>
      <c r="M107" s="160"/>
      <c r="N107" s="96"/>
      <c r="O107" s="96"/>
      <c r="P107" s="96"/>
      <c r="Q107" s="96"/>
      <c r="R107" s="96"/>
      <c r="S107" s="96"/>
      <c r="T107" s="4"/>
      <c r="U107" s="168"/>
      <c r="V107" s="96" t="s">
        <v>103</v>
      </c>
      <c r="W107" s="4"/>
      <c r="X107" s="96"/>
      <c r="Y107" s="96"/>
      <c r="Z107" s="96"/>
      <c r="AA107" s="96"/>
      <c r="AB107" s="96"/>
      <c r="AC107" s="160"/>
      <c r="AD107" s="96"/>
      <c r="AE107" s="96" t="s">
        <v>107</v>
      </c>
      <c r="AF107" s="96"/>
      <c r="AG107" s="96"/>
      <c r="AH107" s="96"/>
      <c r="AI107" s="96"/>
      <c r="AJ107" s="96"/>
      <c r="AK107" s="160"/>
      <c r="AL107" s="96"/>
      <c r="AM107" s="34"/>
    </row>
    <row r="108" spans="1:39" ht="9.9" customHeight="1" x14ac:dyDescent="0.25">
      <c r="A108" s="18"/>
      <c r="B108" s="96"/>
      <c r="C108" s="96"/>
      <c r="D108" s="96"/>
      <c r="E108" s="96"/>
      <c r="F108" s="96"/>
      <c r="G108" s="96"/>
      <c r="H108" s="96"/>
      <c r="I108" s="96"/>
      <c r="J108" s="96"/>
      <c r="K108" s="96"/>
      <c r="L108" s="96"/>
      <c r="M108" s="96"/>
      <c r="N108" s="96"/>
      <c r="O108" s="96"/>
      <c r="P108" s="96"/>
      <c r="Q108" s="96"/>
      <c r="R108" s="96"/>
      <c r="S108" s="96"/>
      <c r="T108" s="4"/>
      <c r="U108" s="168"/>
      <c r="V108" s="96"/>
      <c r="W108" s="4"/>
      <c r="X108" s="96"/>
      <c r="Y108" s="96"/>
      <c r="Z108" s="96"/>
      <c r="AA108" s="96"/>
      <c r="AB108" s="96"/>
      <c r="AC108" s="96"/>
      <c r="AD108" s="96"/>
      <c r="AE108" s="96"/>
      <c r="AF108" s="96"/>
      <c r="AG108" s="96"/>
      <c r="AH108" s="96"/>
      <c r="AI108" s="96"/>
      <c r="AJ108" s="96"/>
      <c r="AK108" s="96"/>
      <c r="AL108" s="96"/>
      <c r="AM108" s="34"/>
    </row>
    <row r="109" spans="1:39" ht="15" x14ac:dyDescent="0.25">
      <c r="A109" s="18"/>
      <c r="B109" s="96"/>
      <c r="C109" s="96"/>
      <c r="D109" s="96"/>
      <c r="E109" s="96"/>
      <c r="F109" s="96"/>
      <c r="G109" s="96"/>
      <c r="H109" s="96"/>
      <c r="I109" s="96" t="s">
        <v>11</v>
      </c>
      <c r="J109" s="96"/>
      <c r="K109" s="96"/>
      <c r="L109" s="96"/>
      <c r="M109" s="160"/>
      <c r="N109" s="96"/>
      <c r="O109" s="96"/>
      <c r="P109" s="96"/>
      <c r="Q109" s="96"/>
      <c r="R109" s="96"/>
      <c r="S109" s="96"/>
      <c r="T109" s="4"/>
      <c r="U109" s="168"/>
      <c r="V109" s="96" t="s">
        <v>193</v>
      </c>
      <c r="W109" s="4"/>
      <c r="X109" s="96"/>
      <c r="Y109" s="96"/>
      <c r="Z109" s="96"/>
      <c r="AA109" s="96"/>
      <c r="AB109" s="96"/>
      <c r="AC109" s="160"/>
      <c r="AD109" s="96"/>
      <c r="AE109" s="96" t="s">
        <v>3</v>
      </c>
      <c r="AF109" s="96"/>
      <c r="AG109" s="96"/>
      <c r="AH109" s="96"/>
      <c r="AI109" s="96"/>
      <c r="AJ109" s="96"/>
      <c r="AK109" s="160"/>
      <c r="AL109" s="96"/>
      <c r="AM109" s="34"/>
    </row>
    <row r="110" spans="1:39" ht="9.9" customHeight="1" x14ac:dyDescent="0.25">
      <c r="A110" s="18"/>
      <c r="B110" s="96"/>
      <c r="C110" s="96"/>
      <c r="D110" s="96"/>
      <c r="E110" s="96"/>
      <c r="F110" s="96"/>
      <c r="G110" s="96"/>
      <c r="H110" s="96"/>
      <c r="I110" s="96"/>
      <c r="J110" s="96"/>
      <c r="K110" s="96"/>
      <c r="L110" s="96"/>
      <c r="M110" s="96"/>
      <c r="N110" s="96"/>
      <c r="O110" s="96"/>
      <c r="P110" s="96"/>
      <c r="Q110" s="96"/>
      <c r="R110" s="96"/>
      <c r="S110" s="96"/>
      <c r="T110" s="4"/>
      <c r="U110" s="168"/>
      <c r="V110" s="96"/>
      <c r="W110" s="4"/>
      <c r="X110" s="96"/>
      <c r="Y110" s="96"/>
      <c r="Z110" s="96"/>
      <c r="AA110" s="96"/>
      <c r="AB110" s="96"/>
      <c r="AC110" s="96"/>
      <c r="AD110" s="96"/>
      <c r="AE110" s="96"/>
      <c r="AF110" s="96"/>
      <c r="AG110" s="96"/>
      <c r="AH110" s="96"/>
      <c r="AI110" s="96"/>
      <c r="AJ110" s="96"/>
      <c r="AK110" s="96"/>
      <c r="AL110" s="96"/>
      <c r="AM110" s="34"/>
    </row>
    <row r="111" spans="1:39" ht="15" x14ac:dyDescent="0.25">
      <c r="A111" s="18"/>
      <c r="B111" s="96"/>
      <c r="C111" s="96" t="s">
        <v>154</v>
      </c>
      <c r="D111" s="96"/>
      <c r="E111" s="96"/>
      <c r="F111" s="96"/>
      <c r="G111" s="96"/>
      <c r="H111" s="96"/>
      <c r="I111" s="96" t="s">
        <v>104</v>
      </c>
      <c r="J111" s="96"/>
      <c r="K111" s="96"/>
      <c r="L111" s="96"/>
      <c r="M111" s="160"/>
      <c r="N111" s="96"/>
      <c r="O111" s="96"/>
      <c r="P111" s="96"/>
      <c r="Q111" s="4"/>
      <c r="R111" s="96"/>
      <c r="S111" s="96"/>
      <c r="T111" s="4"/>
      <c r="U111" s="168"/>
      <c r="V111" s="96" t="s">
        <v>151</v>
      </c>
      <c r="W111" s="4"/>
      <c r="X111" s="96"/>
      <c r="Y111" s="96"/>
      <c r="Z111" s="96"/>
      <c r="AA111" s="96"/>
      <c r="AB111" s="96"/>
      <c r="AC111" s="160"/>
      <c r="AD111" s="96"/>
      <c r="AE111" s="96" t="s">
        <v>152</v>
      </c>
      <c r="AF111" s="96"/>
      <c r="AG111" s="96"/>
      <c r="AH111" s="96"/>
      <c r="AI111" s="96"/>
      <c r="AJ111" s="96"/>
      <c r="AK111" s="160"/>
      <c r="AL111" s="96"/>
      <c r="AM111" s="34"/>
    </row>
    <row r="112" spans="1:39" ht="9.9" customHeight="1" x14ac:dyDescent="0.25">
      <c r="A112" s="18"/>
      <c r="B112" s="96"/>
      <c r="C112" s="96"/>
      <c r="D112" s="96"/>
      <c r="E112" s="96"/>
      <c r="F112" s="96"/>
      <c r="G112" s="96"/>
      <c r="H112" s="96"/>
      <c r="I112" s="96"/>
      <c r="J112" s="96"/>
      <c r="K112" s="96"/>
      <c r="L112" s="96"/>
      <c r="M112" s="96"/>
      <c r="N112" s="96"/>
      <c r="O112" s="96"/>
      <c r="P112" s="96"/>
      <c r="Q112" s="4"/>
      <c r="R112" s="96"/>
      <c r="S112" s="96"/>
      <c r="T112" s="4"/>
      <c r="U112" s="168"/>
      <c r="V112" s="96"/>
      <c r="W112" s="4"/>
      <c r="X112" s="96"/>
      <c r="Y112" s="96"/>
      <c r="Z112" s="96"/>
      <c r="AA112" s="96"/>
      <c r="AB112" s="96"/>
      <c r="AC112" s="96"/>
      <c r="AD112" s="96"/>
      <c r="AE112" s="96"/>
      <c r="AF112" s="96"/>
      <c r="AG112" s="96"/>
      <c r="AH112" s="96"/>
      <c r="AI112" s="96"/>
      <c r="AJ112" s="96"/>
      <c r="AK112" s="96"/>
      <c r="AL112" s="96"/>
      <c r="AM112" s="34"/>
    </row>
    <row r="113" spans="1:39" ht="15" x14ac:dyDescent="0.25">
      <c r="A113" s="18"/>
      <c r="B113" s="96"/>
      <c r="C113" s="96"/>
      <c r="D113" s="96"/>
      <c r="E113" s="96"/>
      <c r="F113" s="96"/>
      <c r="G113" s="96"/>
      <c r="H113" s="96"/>
      <c r="I113" s="96" t="s">
        <v>106</v>
      </c>
      <c r="J113" s="96"/>
      <c r="K113" s="96"/>
      <c r="L113" s="96"/>
      <c r="M113" s="160"/>
      <c r="N113" s="96"/>
      <c r="O113" s="96"/>
      <c r="P113" s="96"/>
      <c r="Q113" s="4"/>
      <c r="R113" s="96"/>
      <c r="S113" s="96"/>
      <c r="T113" s="4"/>
      <c r="U113" s="168"/>
      <c r="V113" s="96"/>
      <c r="W113" s="4"/>
      <c r="X113" s="96"/>
      <c r="Y113" s="96"/>
      <c r="Z113" s="96"/>
      <c r="AA113" s="96"/>
      <c r="AB113" s="96"/>
      <c r="AC113" s="96"/>
      <c r="AD113" s="96"/>
      <c r="AE113" s="96" t="s">
        <v>153</v>
      </c>
      <c r="AF113" s="96"/>
      <c r="AG113" s="96"/>
      <c r="AH113" s="96"/>
      <c r="AI113" s="96"/>
      <c r="AJ113" s="96"/>
      <c r="AK113" s="160"/>
      <c r="AL113" s="96"/>
      <c r="AM113" s="34"/>
    </row>
    <row r="114" spans="1:39" ht="15" x14ac:dyDescent="0.25">
      <c r="A114" s="18"/>
      <c r="B114" s="96"/>
      <c r="C114" s="96"/>
      <c r="D114" s="96"/>
      <c r="E114" s="96"/>
      <c r="F114" s="96"/>
      <c r="G114" s="96"/>
      <c r="H114" s="96"/>
      <c r="I114" s="96"/>
      <c r="J114" s="96"/>
      <c r="K114" s="96"/>
      <c r="L114" s="96"/>
      <c r="M114" s="96"/>
      <c r="N114" s="96"/>
      <c r="O114" s="96"/>
      <c r="P114" s="96"/>
      <c r="Q114" s="96"/>
      <c r="R114" s="96"/>
      <c r="S114" s="96"/>
      <c r="T114" s="4"/>
      <c r="U114" s="168"/>
      <c r="V114" s="96"/>
      <c r="W114" s="96"/>
      <c r="X114" s="96"/>
      <c r="Y114" s="96"/>
      <c r="Z114" s="96"/>
      <c r="AA114" s="96"/>
      <c r="AB114" s="96"/>
      <c r="AC114" s="96"/>
      <c r="AD114" s="96"/>
      <c r="AE114" s="96"/>
      <c r="AF114" s="96"/>
      <c r="AG114" s="96"/>
      <c r="AH114" s="96"/>
      <c r="AI114" s="96"/>
      <c r="AJ114" s="96"/>
      <c r="AK114" s="96"/>
      <c r="AL114" s="96"/>
      <c r="AM114" s="34"/>
    </row>
    <row r="115" spans="1:39" ht="12.9" customHeight="1" x14ac:dyDescent="0.25">
      <c r="A115" s="352" t="s">
        <v>184</v>
      </c>
      <c r="B115" s="353"/>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353"/>
      <c r="AJ115" s="353"/>
      <c r="AK115" s="353"/>
      <c r="AL115" s="353"/>
      <c r="AM115" s="354"/>
    </row>
    <row r="116" spans="1:39" ht="15.9" customHeight="1" x14ac:dyDescent="0.25">
      <c r="A116" s="355"/>
      <c r="B116" s="356"/>
      <c r="C116" s="356"/>
      <c r="D116" s="356"/>
      <c r="E116" s="356"/>
      <c r="F116" s="356"/>
      <c r="G116" s="356"/>
      <c r="H116" s="356"/>
      <c r="I116" s="356"/>
      <c r="J116" s="356"/>
      <c r="K116" s="356"/>
      <c r="L116" s="356"/>
      <c r="M116" s="356"/>
      <c r="N116" s="356"/>
      <c r="O116" s="356"/>
      <c r="P116" s="356"/>
      <c r="Q116" s="356"/>
      <c r="R116" s="356"/>
      <c r="S116" s="356"/>
      <c r="T116" s="356"/>
      <c r="U116" s="356"/>
      <c r="V116" s="356"/>
      <c r="W116" s="356"/>
      <c r="X116" s="356"/>
      <c r="Y116" s="356"/>
      <c r="Z116" s="356"/>
      <c r="AA116" s="356"/>
      <c r="AB116" s="356"/>
      <c r="AC116" s="356"/>
      <c r="AD116" s="356"/>
      <c r="AE116" s="356"/>
      <c r="AF116" s="356"/>
      <c r="AG116" s="356"/>
      <c r="AH116" s="356"/>
      <c r="AI116" s="356"/>
      <c r="AJ116" s="356"/>
      <c r="AK116" s="356"/>
      <c r="AL116" s="356"/>
      <c r="AM116" s="357"/>
    </row>
    <row r="117" spans="1:39" ht="15.9" customHeight="1" x14ac:dyDescent="0.25">
      <c r="A117" s="358"/>
      <c r="B117" s="359"/>
      <c r="C117" s="359"/>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60"/>
    </row>
    <row r="118" spans="1:39" ht="12.75" customHeight="1" x14ac:dyDescent="0.25">
      <c r="A118" s="18"/>
      <c r="B118" s="96"/>
      <c r="N118" s="96"/>
      <c r="O118" s="96"/>
      <c r="P118" s="96"/>
      <c r="Q118" s="96"/>
      <c r="R118" s="96"/>
      <c r="S118" s="32"/>
      <c r="T118" s="170"/>
      <c r="U118" s="4"/>
      <c r="V118" s="96"/>
      <c r="W118" s="96"/>
      <c r="X118" s="96"/>
      <c r="Y118" s="96"/>
      <c r="Z118" s="96"/>
      <c r="AA118" s="96"/>
      <c r="AB118" s="96"/>
      <c r="AC118" s="96"/>
      <c r="AD118" s="96"/>
      <c r="AE118" s="96"/>
      <c r="AF118" s="96"/>
      <c r="AG118" s="96"/>
      <c r="AH118" s="96"/>
      <c r="AI118" s="96"/>
      <c r="AJ118" s="96"/>
      <c r="AK118" s="96"/>
      <c r="AL118" s="96"/>
      <c r="AM118" s="34"/>
    </row>
    <row r="119" spans="1:39" ht="15" x14ac:dyDescent="0.25">
      <c r="A119" s="18"/>
      <c r="B119" s="96"/>
      <c r="C119" s="96" t="s">
        <v>112</v>
      </c>
      <c r="D119" s="96"/>
      <c r="E119" s="96"/>
      <c r="F119" s="96"/>
      <c r="G119" s="96"/>
      <c r="H119" s="96"/>
      <c r="I119" s="96"/>
      <c r="J119" s="96"/>
      <c r="K119" s="96"/>
      <c r="L119" s="96"/>
      <c r="M119" s="171"/>
      <c r="N119" s="96"/>
      <c r="O119" s="96" t="s">
        <v>113</v>
      </c>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34"/>
    </row>
    <row r="120" spans="1:39" ht="15" x14ac:dyDescent="0.25">
      <c r="A120" s="18"/>
      <c r="B120" s="96"/>
      <c r="C120" s="361"/>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c r="AK120" s="363"/>
      <c r="AL120" s="96"/>
      <c r="AM120" s="34"/>
    </row>
    <row r="121" spans="1:39" ht="15" x14ac:dyDescent="0.25">
      <c r="A121" s="18"/>
      <c r="B121" s="96"/>
      <c r="C121" s="364"/>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6"/>
      <c r="AL121" s="96"/>
      <c r="AM121" s="34"/>
    </row>
    <row r="122" spans="1:39" ht="12" customHeight="1" x14ac:dyDescent="0.25">
      <c r="A122" s="18"/>
      <c r="B122" s="96"/>
      <c r="C122" s="364"/>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6"/>
      <c r="AL122" s="96"/>
      <c r="AM122" s="34"/>
    </row>
    <row r="123" spans="1:39" ht="12" customHeight="1" x14ac:dyDescent="0.25">
      <c r="A123" s="18"/>
      <c r="B123" s="96"/>
      <c r="C123" s="364"/>
      <c r="D123" s="365"/>
      <c r="E123" s="365"/>
      <c r="F123" s="365"/>
      <c r="G123" s="365"/>
      <c r="H123" s="365"/>
      <c r="I123" s="365"/>
      <c r="J123" s="365"/>
      <c r="K123" s="365"/>
      <c r="L123" s="365"/>
      <c r="M123" s="365"/>
      <c r="N123" s="365"/>
      <c r="O123" s="365"/>
      <c r="P123" s="365"/>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6"/>
      <c r="AL123" s="96"/>
      <c r="AM123" s="34"/>
    </row>
    <row r="124" spans="1:39" ht="12" customHeight="1" x14ac:dyDescent="0.25">
      <c r="A124" s="18"/>
      <c r="B124" s="96"/>
      <c r="C124" s="367"/>
      <c r="D124" s="368"/>
      <c r="E124" s="368"/>
      <c r="F124" s="368"/>
      <c r="G124" s="368"/>
      <c r="H124" s="368"/>
      <c r="I124" s="368"/>
      <c r="J124" s="368"/>
      <c r="K124" s="368"/>
      <c r="L124" s="368"/>
      <c r="M124" s="368"/>
      <c r="N124" s="368"/>
      <c r="O124" s="368"/>
      <c r="P124" s="368"/>
      <c r="Q124" s="368"/>
      <c r="R124" s="368"/>
      <c r="S124" s="368"/>
      <c r="T124" s="368"/>
      <c r="U124" s="368"/>
      <c r="V124" s="368"/>
      <c r="W124" s="368"/>
      <c r="X124" s="368"/>
      <c r="Y124" s="368"/>
      <c r="Z124" s="368"/>
      <c r="AA124" s="368"/>
      <c r="AB124" s="368"/>
      <c r="AC124" s="368"/>
      <c r="AD124" s="368"/>
      <c r="AE124" s="368"/>
      <c r="AF124" s="368"/>
      <c r="AG124" s="368"/>
      <c r="AH124" s="368"/>
      <c r="AI124" s="368"/>
      <c r="AJ124" s="368"/>
      <c r="AK124" s="369"/>
      <c r="AL124" s="96"/>
      <c r="AM124" s="34"/>
    </row>
    <row r="125" spans="1:39" ht="12" customHeight="1" x14ac:dyDescent="0.25">
      <c r="A125" s="18"/>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34"/>
    </row>
    <row r="126" spans="1:39" ht="15" x14ac:dyDescent="0.25">
      <c r="A126" s="18"/>
      <c r="B126" s="96"/>
      <c r="C126" s="96" t="s">
        <v>198</v>
      </c>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34"/>
    </row>
    <row r="127" spans="1:39" ht="15" x14ac:dyDescent="0.25">
      <c r="A127" s="18"/>
      <c r="B127" s="96"/>
      <c r="C127" s="361"/>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c r="AK127" s="363"/>
      <c r="AL127" s="96"/>
      <c r="AM127" s="34"/>
    </row>
    <row r="128" spans="1:39" ht="15" x14ac:dyDescent="0.25">
      <c r="A128" s="18"/>
      <c r="B128" s="96"/>
      <c r="C128" s="364"/>
      <c r="D128" s="365"/>
      <c r="E128" s="365"/>
      <c r="F128" s="365"/>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c r="AG128" s="365"/>
      <c r="AH128" s="365"/>
      <c r="AI128" s="365"/>
      <c r="AJ128" s="365"/>
      <c r="AK128" s="366"/>
      <c r="AL128" s="96"/>
      <c r="AM128" s="34"/>
    </row>
    <row r="129" spans="1:39" ht="12" customHeight="1" x14ac:dyDescent="0.25">
      <c r="A129" s="18"/>
      <c r="B129" s="96"/>
      <c r="C129" s="364"/>
      <c r="D129" s="365"/>
      <c r="E129" s="365"/>
      <c r="F129" s="365"/>
      <c r="G129" s="365"/>
      <c r="H129" s="365"/>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5"/>
      <c r="AK129" s="366"/>
      <c r="AL129" s="96"/>
      <c r="AM129" s="34"/>
    </row>
    <row r="130" spans="1:39" ht="12" customHeight="1" x14ac:dyDescent="0.25">
      <c r="A130" s="18"/>
      <c r="B130" s="96"/>
      <c r="C130" s="364"/>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6"/>
      <c r="AL130" s="96"/>
      <c r="AM130" s="34"/>
    </row>
    <row r="131" spans="1:39" ht="12" customHeight="1" x14ac:dyDescent="0.25">
      <c r="A131" s="18"/>
      <c r="B131" s="96"/>
      <c r="C131" s="367"/>
      <c r="D131" s="368"/>
      <c r="E131" s="368"/>
      <c r="F131" s="368"/>
      <c r="G131" s="368"/>
      <c r="H131" s="368"/>
      <c r="I131" s="368"/>
      <c r="J131" s="368"/>
      <c r="K131" s="368"/>
      <c r="L131" s="368"/>
      <c r="M131" s="368"/>
      <c r="N131" s="368"/>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9"/>
      <c r="AL131" s="96"/>
      <c r="AM131" s="34"/>
    </row>
    <row r="132" spans="1:39" ht="22.5" customHeight="1" thickBot="1" x14ac:dyDescent="0.3">
      <c r="A132" s="172"/>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04"/>
    </row>
    <row r="133" spans="1:39" ht="15.6" thickTop="1" x14ac:dyDescent="0.2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1:39" ht="15" x14ac:dyDescent="0.2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1:39" ht="15" x14ac:dyDescent="0.2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1:39" ht="15" x14ac:dyDescent="0.2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1:39" ht="15" x14ac:dyDescent="0.2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1:39" ht="15" x14ac:dyDescent="0.2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1:39" ht="15" x14ac:dyDescent="0.2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1:39" ht="15" x14ac:dyDescent="0.2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1:39" ht="15" x14ac:dyDescent="0.2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1:39" ht="15" x14ac:dyDescent="0.2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1:39" ht="15" x14ac:dyDescent="0.2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1:39" ht="15" x14ac:dyDescent="0.2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row r="499" spans="2:39" ht="15" x14ac:dyDescent="0.2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row>
    <row r="500" spans="2:39" ht="15" x14ac:dyDescent="0.2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row>
    <row r="501" spans="2:39" ht="15" x14ac:dyDescent="0.2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row>
    <row r="502" spans="2:39" ht="15" x14ac:dyDescent="0.2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row>
    <row r="503" spans="2:39" ht="15" x14ac:dyDescent="0.2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row>
    <row r="504" spans="2:39" ht="15" x14ac:dyDescent="0.2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c r="AA504" s="105"/>
      <c r="AB504" s="105"/>
      <c r="AC504" s="105"/>
      <c r="AD504" s="105"/>
      <c r="AE504" s="105"/>
      <c r="AF504" s="105"/>
      <c r="AG504" s="105"/>
      <c r="AH504" s="105"/>
      <c r="AI504" s="105"/>
      <c r="AJ504" s="105"/>
      <c r="AK504" s="105"/>
      <c r="AL504" s="105"/>
      <c r="AM504" s="105"/>
    </row>
    <row r="505" spans="2:39" ht="15" x14ac:dyDescent="0.2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c r="AA505" s="105"/>
      <c r="AB505" s="105"/>
      <c r="AC505" s="105"/>
      <c r="AD505" s="105"/>
      <c r="AE505" s="105"/>
      <c r="AF505" s="105"/>
      <c r="AG505" s="105"/>
      <c r="AH505" s="105"/>
      <c r="AI505" s="105"/>
      <c r="AJ505" s="105"/>
      <c r="AK505" s="105"/>
      <c r="AL505" s="105"/>
      <c r="AM505" s="105"/>
    </row>
    <row r="506" spans="2:39" ht="15" x14ac:dyDescent="0.2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c r="AL506" s="105"/>
      <c r="AM506" s="105"/>
    </row>
    <row r="507" spans="2:39" ht="15" x14ac:dyDescent="0.2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c r="AL507" s="105"/>
      <c r="AM507" s="105"/>
    </row>
    <row r="508" spans="2:39" ht="15" x14ac:dyDescent="0.2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c r="AA508" s="105"/>
      <c r="AB508" s="105"/>
      <c r="AC508" s="105"/>
      <c r="AD508" s="105"/>
      <c r="AE508" s="105"/>
      <c r="AF508" s="105"/>
      <c r="AG508" s="105"/>
      <c r="AH508" s="105"/>
      <c r="AI508" s="105"/>
      <c r="AJ508" s="105"/>
      <c r="AK508" s="105"/>
      <c r="AL508" s="105"/>
      <c r="AM508" s="105"/>
    </row>
    <row r="509" spans="2:39" ht="15" x14ac:dyDescent="0.2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c r="AA509" s="105"/>
      <c r="AB509" s="105"/>
      <c r="AC509" s="105"/>
      <c r="AD509" s="105"/>
      <c r="AE509" s="105"/>
      <c r="AF509" s="105"/>
      <c r="AG509" s="105"/>
      <c r="AH509" s="105"/>
      <c r="AI509" s="105"/>
      <c r="AJ509" s="105"/>
      <c r="AK509" s="105"/>
      <c r="AL509" s="105"/>
      <c r="AM509" s="105"/>
    </row>
    <row r="510" spans="2:39" ht="15" x14ac:dyDescent="0.2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c r="AA510" s="105"/>
      <c r="AB510" s="105"/>
      <c r="AC510" s="105"/>
      <c r="AD510" s="105"/>
      <c r="AE510" s="105"/>
      <c r="AF510" s="105"/>
      <c r="AG510" s="105"/>
      <c r="AH510" s="105"/>
      <c r="AI510" s="105"/>
      <c r="AJ510" s="105"/>
      <c r="AK510" s="105"/>
      <c r="AL510" s="105"/>
      <c r="AM510" s="105"/>
    </row>
    <row r="511" spans="2:39" ht="15" x14ac:dyDescent="0.2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c r="AL511" s="105"/>
      <c r="AM511" s="105"/>
    </row>
    <row r="512" spans="2:39" ht="15" x14ac:dyDescent="0.2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c r="AA512" s="105"/>
      <c r="AB512" s="105"/>
      <c r="AC512" s="105"/>
      <c r="AD512" s="105"/>
      <c r="AE512" s="105"/>
      <c r="AF512" s="105"/>
      <c r="AG512" s="105"/>
      <c r="AH512" s="105"/>
      <c r="AI512" s="105"/>
      <c r="AJ512" s="105"/>
      <c r="AK512" s="105"/>
      <c r="AL512" s="105"/>
      <c r="AM512" s="105"/>
    </row>
    <row r="513" spans="2:39" ht="15" x14ac:dyDescent="0.2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c r="AA513" s="105"/>
      <c r="AB513" s="105"/>
      <c r="AC513" s="105"/>
      <c r="AD513" s="105"/>
      <c r="AE513" s="105"/>
      <c r="AF513" s="105"/>
      <c r="AG513" s="105"/>
      <c r="AH513" s="105"/>
      <c r="AI513" s="105"/>
      <c r="AJ513" s="105"/>
      <c r="AK513" s="105"/>
      <c r="AL513" s="105"/>
      <c r="AM513" s="105"/>
    </row>
    <row r="514" spans="2:39" ht="15" x14ac:dyDescent="0.2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c r="AA514" s="105"/>
      <c r="AB514" s="105"/>
      <c r="AC514" s="105"/>
      <c r="AD514" s="105"/>
      <c r="AE514" s="105"/>
      <c r="AF514" s="105"/>
      <c r="AG514" s="105"/>
      <c r="AH514" s="105"/>
      <c r="AI514" s="105"/>
      <c r="AJ514" s="105"/>
      <c r="AK514" s="105"/>
      <c r="AL514" s="105"/>
      <c r="AM514" s="105"/>
    </row>
    <row r="515" spans="2:39" ht="15" x14ac:dyDescent="0.2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c r="AL515" s="105"/>
      <c r="AM515" s="105"/>
    </row>
    <row r="516" spans="2:39" ht="15" x14ac:dyDescent="0.2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c r="AC516" s="105"/>
      <c r="AD516" s="105"/>
      <c r="AE516" s="105"/>
      <c r="AF516" s="105"/>
      <c r="AG516" s="105"/>
      <c r="AH516" s="105"/>
      <c r="AI516" s="105"/>
      <c r="AJ516" s="105"/>
      <c r="AK516" s="105"/>
      <c r="AL516" s="105"/>
      <c r="AM516" s="105"/>
    </row>
    <row r="517" spans="2:39" ht="15" x14ac:dyDescent="0.2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c r="AA517" s="105"/>
      <c r="AB517" s="105"/>
      <c r="AC517" s="105"/>
      <c r="AD517" s="105"/>
      <c r="AE517" s="105"/>
      <c r="AF517" s="105"/>
      <c r="AG517" s="105"/>
      <c r="AH517" s="105"/>
      <c r="AI517" s="105"/>
      <c r="AJ517" s="105"/>
      <c r="AK517" s="105"/>
      <c r="AL517" s="105"/>
      <c r="AM517" s="105"/>
    </row>
    <row r="518" spans="2:39" ht="15" x14ac:dyDescent="0.2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c r="AA518" s="105"/>
      <c r="AB518" s="105"/>
      <c r="AC518" s="105"/>
      <c r="AD518" s="105"/>
      <c r="AE518" s="105"/>
      <c r="AF518" s="105"/>
      <c r="AG518" s="105"/>
      <c r="AH518" s="105"/>
      <c r="AI518" s="105"/>
      <c r="AJ518" s="105"/>
      <c r="AK518" s="105"/>
      <c r="AL518" s="105"/>
      <c r="AM518" s="105"/>
    </row>
    <row r="519" spans="2:39" ht="15" x14ac:dyDescent="0.2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c r="AA519" s="105"/>
      <c r="AB519" s="105"/>
      <c r="AC519" s="105"/>
      <c r="AD519" s="105"/>
      <c r="AE519" s="105"/>
      <c r="AF519" s="105"/>
      <c r="AG519" s="105"/>
      <c r="AH519" s="105"/>
      <c r="AI519" s="105"/>
      <c r="AJ519" s="105"/>
      <c r="AK519" s="105"/>
      <c r="AL519" s="105"/>
      <c r="AM519" s="105"/>
    </row>
    <row r="520" spans="2:39" ht="15" x14ac:dyDescent="0.2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c r="AA520" s="105"/>
      <c r="AB520" s="105"/>
      <c r="AC520" s="105"/>
      <c r="AD520" s="105"/>
      <c r="AE520" s="105"/>
      <c r="AF520" s="105"/>
      <c r="AG520" s="105"/>
      <c r="AH520" s="105"/>
      <c r="AI520" s="105"/>
      <c r="AJ520" s="105"/>
      <c r="AK520" s="105"/>
      <c r="AL520" s="105"/>
      <c r="AM520" s="105"/>
    </row>
    <row r="521" spans="2:39" ht="15" x14ac:dyDescent="0.2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c r="AA521" s="105"/>
      <c r="AB521" s="105"/>
      <c r="AC521" s="105"/>
      <c r="AD521" s="105"/>
      <c r="AE521" s="105"/>
      <c r="AF521" s="105"/>
      <c r="AG521" s="105"/>
      <c r="AH521" s="105"/>
      <c r="AI521" s="105"/>
      <c r="AJ521" s="105"/>
      <c r="AK521" s="105"/>
      <c r="AL521" s="105"/>
      <c r="AM521" s="105"/>
    </row>
    <row r="522" spans="2:39" ht="15" x14ac:dyDescent="0.2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c r="AA522" s="105"/>
      <c r="AB522" s="105"/>
      <c r="AC522" s="105"/>
      <c r="AD522" s="105"/>
      <c r="AE522" s="105"/>
      <c r="AF522" s="105"/>
      <c r="AG522" s="105"/>
      <c r="AH522" s="105"/>
      <c r="AI522" s="105"/>
      <c r="AJ522" s="105"/>
      <c r="AK522" s="105"/>
      <c r="AL522" s="105"/>
      <c r="AM522" s="105"/>
    </row>
    <row r="523" spans="2:39" ht="15" x14ac:dyDescent="0.2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c r="AA523" s="105"/>
      <c r="AB523" s="105"/>
      <c r="AC523" s="105"/>
      <c r="AD523" s="105"/>
      <c r="AE523" s="105"/>
      <c r="AF523" s="105"/>
      <c r="AG523" s="105"/>
      <c r="AH523" s="105"/>
      <c r="AI523" s="105"/>
      <c r="AJ523" s="105"/>
      <c r="AK523" s="105"/>
      <c r="AL523" s="105"/>
      <c r="AM523" s="105"/>
    </row>
    <row r="524" spans="2:39" ht="15" x14ac:dyDescent="0.2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c r="AA524" s="105"/>
      <c r="AB524" s="105"/>
      <c r="AC524" s="105"/>
      <c r="AD524" s="105"/>
      <c r="AE524" s="105"/>
      <c r="AF524" s="105"/>
      <c r="AG524" s="105"/>
      <c r="AH524" s="105"/>
      <c r="AI524" s="105"/>
      <c r="AJ524" s="105"/>
      <c r="AK524" s="105"/>
      <c r="AL524" s="105"/>
      <c r="AM524" s="105"/>
    </row>
    <row r="525" spans="2:39" ht="15" x14ac:dyDescent="0.2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c r="AL525" s="105"/>
      <c r="AM525" s="105"/>
    </row>
    <row r="526" spans="2:39" ht="15" x14ac:dyDescent="0.2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c r="AG526" s="105"/>
      <c r="AH526" s="105"/>
      <c r="AI526" s="105"/>
      <c r="AJ526" s="105"/>
      <c r="AK526" s="105"/>
      <c r="AL526" s="105"/>
      <c r="AM526" s="105"/>
    </row>
    <row r="527" spans="2:39" ht="15" x14ac:dyDescent="0.2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row>
    <row r="528" spans="2:39" ht="15" x14ac:dyDescent="0.2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c r="AA528" s="105"/>
      <c r="AB528" s="105"/>
      <c r="AC528" s="105"/>
      <c r="AD528" s="105"/>
      <c r="AE528" s="105"/>
      <c r="AF528" s="105"/>
      <c r="AG528" s="105"/>
      <c r="AH528" s="105"/>
      <c r="AI528" s="105"/>
      <c r="AJ528" s="105"/>
      <c r="AK528" s="105"/>
      <c r="AL528" s="105"/>
      <c r="AM528" s="105"/>
    </row>
    <row r="529" spans="2:39" ht="15" x14ac:dyDescent="0.2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row>
    <row r="530" spans="2:39" ht="15" x14ac:dyDescent="0.2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c r="AA530" s="105"/>
      <c r="AB530" s="105"/>
      <c r="AC530" s="105"/>
      <c r="AD530" s="105"/>
      <c r="AE530" s="105"/>
      <c r="AF530" s="105"/>
      <c r="AG530" s="105"/>
      <c r="AH530" s="105"/>
      <c r="AI530" s="105"/>
      <c r="AJ530" s="105"/>
      <c r="AK530" s="105"/>
      <c r="AL530" s="105"/>
      <c r="AM530" s="105"/>
    </row>
    <row r="531" spans="2:39" ht="15" x14ac:dyDescent="0.2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c r="AA531" s="105"/>
      <c r="AB531" s="105"/>
      <c r="AC531" s="105"/>
      <c r="AD531" s="105"/>
      <c r="AE531" s="105"/>
      <c r="AF531" s="105"/>
      <c r="AG531" s="105"/>
      <c r="AH531" s="105"/>
      <c r="AI531" s="105"/>
      <c r="AJ531" s="105"/>
      <c r="AK531" s="105"/>
      <c r="AL531" s="105"/>
      <c r="AM531" s="105"/>
    </row>
    <row r="532" spans="2:39" ht="15" x14ac:dyDescent="0.2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c r="AA532" s="105"/>
      <c r="AB532" s="105"/>
      <c r="AC532" s="105"/>
      <c r="AD532" s="105"/>
      <c r="AE532" s="105"/>
      <c r="AF532" s="105"/>
      <c r="AG532" s="105"/>
      <c r="AH532" s="105"/>
      <c r="AI532" s="105"/>
      <c r="AJ532" s="105"/>
      <c r="AK532" s="105"/>
      <c r="AL532" s="105"/>
      <c r="AM532" s="105"/>
    </row>
    <row r="533" spans="2:39" ht="15" x14ac:dyDescent="0.2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c r="AA533" s="105"/>
      <c r="AB533" s="105"/>
      <c r="AC533" s="105"/>
      <c r="AD533" s="105"/>
      <c r="AE533" s="105"/>
      <c r="AF533" s="105"/>
      <c r="AG533" s="105"/>
      <c r="AH533" s="105"/>
      <c r="AI533" s="105"/>
      <c r="AJ533" s="105"/>
      <c r="AK533" s="105"/>
      <c r="AL533" s="105"/>
      <c r="AM533" s="105"/>
    </row>
    <row r="534" spans="2:39" ht="15" x14ac:dyDescent="0.2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row>
    <row r="535" spans="2:39" ht="15" x14ac:dyDescent="0.2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c r="AA535" s="105"/>
      <c r="AB535" s="105"/>
      <c r="AC535" s="105"/>
      <c r="AD535" s="105"/>
      <c r="AE535" s="105"/>
      <c r="AF535" s="105"/>
      <c r="AG535" s="105"/>
      <c r="AH535" s="105"/>
      <c r="AI535" s="105"/>
      <c r="AJ535" s="105"/>
      <c r="AK535" s="105"/>
      <c r="AL535" s="105"/>
      <c r="AM535" s="105"/>
    </row>
    <row r="536" spans="2:39" ht="15" x14ac:dyDescent="0.2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c r="AA536" s="105"/>
      <c r="AB536" s="105"/>
      <c r="AC536" s="105"/>
      <c r="AD536" s="105"/>
      <c r="AE536" s="105"/>
      <c r="AF536" s="105"/>
      <c r="AG536" s="105"/>
      <c r="AH536" s="105"/>
      <c r="AI536" s="105"/>
      <c r="AJ536" s="105"/>
      <c r="AK536" s="105"/>
      <c r="AL536" s="105"/>
      <c r="AM536" s="105"/>
    </row>
    <row r="537" spans="2:39" ht="15" x14ac:dyDescent="0.2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c r="AA537" s="105"/>
      <c r="AB537" s="105"/>
      <c r="AC537" s="105"/>
      <c r="AD537" s="105"/>
      <c r="AE537" s="105"/>
      <c r="AF537" s="105"/>
      <c r="AG537" s="105"/>
      <c r="AH537" s="105"/>
      <c r="AI537" s="105"/>
      <c r="AJ537" s="105"/>
      <c r="AK537" s="105"/>
      <c r="AL537" s="105"/>
      <c r="AM537" s="105"/>
    </row>
    <row r="538" spans="2:39" ht="15" x14ac:dyDescent="0.2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c r="AA538" s="105"/>
      <c r="AB538" s="105"/>
      <c r="AC538" s="105"/>
      <c r="AD538" s="105"/>
      <c r="AE538" s="105"/>
      <c r="AF538" s="105"/>
      <c r="AG538" s="105"/>
      <c r="AH538" s="105"/>
      <c r="AI538" s="105"/>
      <c r="AJ538" s="105"/>
      <c r="AK538" s="105"/>
      <c r="AL538" s="105"/>
      <c r="AM538" s="105"/>
    </row>
    <row r="539" spans="2:39" ht="15" x14ac:dyDescent="0.2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c r="AA539" s="105"/>
      <c r="AB539" s="105"/>
      <c r="AC539" s="105"/>
      <c r="AD539" s="105"/>
      <c r="AE539" s="105"/>
      <c r="AF539" s="105"/>
      <c r="AG539" s="105"/>
      <c r="AH539" s="105"/>
      <c r="AI539" s="105"/>
      <c r="AJ539" s="105"/>
      <c r="AK539" s="105"/>
      <c r="AL539" s="105"/>
      <c r="AM539" s="105"/>
    </row>
    <row r="540" spans="2:39" ht="15" x14ac:dyDescent="0.2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c r="AA540" s="105"/>
      <c r="AB540" s="105"/>
      <c r="AC540" s="105"/>
      <c r="AD540" s="105"/>
      <c r="AE540" s="105"/>
      <c r="AF540" s="105"/>
      <c r="AG540" s="105"/>
      <c r="AH540" s="105"/>
      <c r="AI540" s="105"/>
      <c r="AJ540" s="105"/>
      <c r="AK540" s="105"/>
      <c r="AL540" s="105"/>
      <c r="AM540" s="105"/>
    </row>
    <row r="541" spans="2:39" ht="15" x14ac:dyDescent="0.2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c r="AA541" s="105"/>
      <c r="AB541" s="105"/>
      <c r="AC541" s="105"/>
      <c r="AD541" s="105"/>
      <c r="AE541" s="105"/>
      <c r="AF541" s="105"/>
      <c r="AG541" s="105"/>
      <c r="AH541" s="105"/>
      <c r="AI541" s="105"/>
      <c r="AJ541" s="105"/>
      <c r="AK541" s="105"/>
      <c r="AL541" s="105"/>
      <c r="AM541" s="105"/>
    </row>
    <row r="542" spans="2:39" ht="15" x14ac:dyDescent="0.2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c r="AA542" s="105"/>
      <c r="AB542" s="105"/>
      <c r="AC542" s="105"/>
      <c r="AD542" s="105"/>
      <c r="AE542" s="105"/>
      <c r="AF542" s="105"/>
      <c r="AG542" s="105"/>
      <c r="AH542" s="105"/>
      <c r="AI542" s="105"/>
      <c r="AJ542" s="105"/>
      <c r="AK542" s="105"/>
      <c r="AL542" s="105"/>
      <c r="AM542" s="105"/>
    </row>
    <row r="543" spans="2:39" ht="15" x14ac:dyDescent="0.2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c r="AA543" s="105"/>
      <c r="AB543" s="105"/>
      <c r="AC543" s="105"/>
      <c r="AD543" s="105"/>
      <c r="AE543" s="105"/>
      <c r="AF543" s="105"/>
      <c r="AG543" s="105"/>
      <c r="AH543" s="105"/>
      <c r="AI543" s="105"/>
      <c r="AJ543" s="105"/>
      <c r="AK543" s="105"/>
      <c r="AL543" s="105"/>
      <c r="AM543" s="105"/>
    </row>
    <row r="544" spans="2:39" ht="15" x14ac:dyDescent="0.2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c r="AA544" s="105"/>
      <c r="AB544" s="105"/>
      <c r="AC544" s="105"/>
      <c r="AD544" s="105"/>
      <c r="AE544" s="105"/>
      <c r="AF544" s="105"/>
      <c r="AG544" s="105"/>
      <c r="AH544" s="105"/>
      <c r="AI544" s="105"/>
      <c r="AJ544" s="105"/>
      <c r="AK544" s="105"/>
      <c r="AL544" s="105"/>
      <c r="AM544" s="105"/>
    </row>
    <row r="545" spans="2:39" ht="15" x14ac:dyDescent="0.2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c r="AG545" s="105"/>
      <c r="AH545" s="105"/>
      <c r="AI545" s="105"/>
      <c r="AJ545" s="105"/>
      <c r="AK545" s="105"/>
      <c r="AL545" s="105"/>
      <c r="AM545" s="105"/>
    </row>
    <row r="546" spans="2:39" ht="15" x14ac:dyDescent="0.2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c r="AA546" s="105"/>
      <c r="AB546" s="105"/>
      <c r="AC546" s="105"/>
      <c r="AD546" s="105"/>
      <c r="AE546" s="105"/>
      <c r="AF546" s="105"/>
      <c r="AG546" s="105"/>
      <c r="AH546" s="105"/>
      <c r="AI546" s="105"/>
      <c r="AJ546" s="105"/>
      <c r="AK546" s="105"/>
      <c r="AL546" s="105"/>
      <c r="AM546" s="105"/>
    </row>
    <row r="547" spans="2:39" ht="15" x14ac:dyDescent="0.2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c r="AA547" s="105"/>
      <c r="AB547" s="105"/>
      <c r="AC547" s="105"/>
      <c r="AD547" s="105"/>
      <c r="AE547" s="105"/>
      <c r="AF547" s="105"/>
      <c r="AG547" s="105"/>
      <c r="AH547" s="105"/>
      <c r="AI547" s="105"/>
      <c r="AJ547" s="105"/>
      <c r="AK547" s="105"/>
      <c r="AL547" s="105"/>
      <c r="AM547" s="105"/>
    </row>
    <row r="548" spans="2:39" ht="15" x14ac:dyDescent="0.2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c r="AA548" s="105"/>
      <c r="AB548" s="105"/>
      <c r="AC548" s="105"/>
      <c r="AD548" s="105"/>
      <c r="AE548" s="105"/>
      <c r="AF548" s="105"/>
      <c r="AG548" s="105"/>
      <c r="AH548" s="105"/>
      <c r="AI548" s="105"/>
      <c r="AJ548" s="105"/>
      <c r="AK548" s="105"/>
      <c r="AL548" s="105"/>
      <c r="AM548" s="105"/>
    </row>
    <row r="549" spans="2:39" ht="15" x14ac:dyDescent="0.2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c r="AA549" s="105"/>
      <c r="AB549" s="105"/>
      <c r="AC549" s="105"/>
      <c r="AD549" s="105"/>
      <c r="AE549" s="105"/>
      <c r="AF549" s="105"/>
      <c r="AG549" s="105"/>
      <c r="AH549" s="105"/>
      <c r="AI549" s="105"/>
      <c r="AJ549" s="105"/>
      <c r="AK549" s="105"/>
      <c r="AL549" s="105"/>
      <c r="AM549" s="105"/>
    </row>
    <row r="550" spans="2:39" ht="15" x14ac:dyDescent="0.2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c r="AA550" s="105"/>
      <c r="AB550" s="105"/>
      <c r="AC550" s="105"/>
      <c r="AD550" s="105"/>
      <c r="AE550" s="105"/>
      <c r="AF550" s="105"/>
      <c r="AG550" s="105"/>
      <c r="AH550" s="105"/>
      <c r="AI550" s="105"/>
      <c r="AJ550" s="105"/>
      <c r="AK550" s="105"/>
      <c r="AL550" s="105"/>
      <c r="AM550" s="105"/>
    </row>
    <row r="551" spans="2:39" ht="15" x14ac:dyDescent="0.2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c r="AA551" s="105"/>
      <c r="AB551" s="105"/>
      <c r="AC551" s="105"/>
      <c r="AD551" s="105"/>
      <c r="AE551" s="105"/>
      <c r="AF551" s="105"/>
      <c r="AG551" s="105"/>
      <c r="AH551" s="105"/>
      <c r="AI551" s="105"/>
      <c r="AJ551" s="105"/>
      <c r="AK551" s="105"/>
      <c r="AL551" s="105"/>
      <c r="AM551" s="105"/>
    </row>
    <row r="552" spans="2:39" ht="15" x14ac:dyDescent="0.2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c r="AA552" s="105"/>
      <c r="AB552" s="105"/>
      <c r="AC552" s="105"/>
      <c r="AD552" s="105"/>
      <c r="AE552" s="105"/>
      <c r="AF552" s="105"/>
      <c r="AG552" s="105"/>
      <c r="AH552" s="105"/>
      <c r="AI552" s="105"/>
      <c r="AJ552" s="105"/>
      <c r="AK552" s="105"/>
      <c r="AL552" s="105"/>
      <c r="AM552" s="105"/>
    </row>
    <row r="553" spans="2:39" ht="15" x14ac:dyDescent="0.2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c r="AA553" s="105"/>
      <c r="AB553" s="105"/>
      <c r="AC553" s="105"/>
      <c r="AD553" s="105"/>
      <c r="AE553" s="105"/>
      <c r="AF553" s="105"/>
      <c r="AG553" s="105"/>
      <c r="AH553" s="105"/>
      <c r="AI553" s="105"/>
      <c r="AJ553" s="105"/>
      <c r="AK553" s="105"/>
      <c r="AL553" s="105"/>
      <c r="AM553" s="105"/>
    </row>
    <row r="554" spans="2:39" ht="15" x14ac:dyDescent="0.2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c r="AA554" s="105"/>
      <c r="AB554" s="105"/>
      <c r="AC554" s="105"/>
      <c r="AD554" s="105"/>
      <c r="AE554" s="105"/>
      <c r="AF554" s="105"/>
      <c r="AG554" s="105"/>
      <c r="AH554" s="105"/>
      <c r="AI554" s="105"/>
      <c r="AJ554" s="105"/>
      <c r="AK554" s="105"/>
      <c r="AL554" s="105"/>
      <c r="AM554" s="105"/>
    </row>
    <row r="555" spans="2:39" ht="15" x14ac:dyDescent="0.2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c r="AA555" s="105"/>
      <c r="AB555" s="105"/>
      <c r="AC555" s="105"/>
      <c r="AD555" s="105"/>
      <c r="AE555" s="105"/>
      <c r="AF555" s="105"/>
      <c r="AG555" s="105"/>
      <c r="AH555" s="105"/>
      <c r="AI555" s="105"/>
      <c r="AJ555" s="105"/>
      <c r="AK555" s="105"/>
      <c r="AL555" s="105"/>
      <c r="AM555" s="105"/>
    </row>
    <row r="556" spans="2:39" ht="15" x14ac:dyDescent="0.25">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c r="AA556" s="105"/>
      <c r="AB556" s="105"/>
      <c r="AC556" s="105"/>
      <c r="AD556" s="105"/>
      <c r="AE556" s="105"/>
      <c r="AF556" s="105"/>
      <c r="AG556" s="105"/>
      <c r="AH556" s="105"/>
      <c r="AI556" s="105"/>
      <c r="AJ556" s="105"/>
      <c r="AK556" s="105"/>
      <c r="AL556" s="105"/>
      <c r="AM556" s="105"/>
    </row>
    <row r="557" spans="2:39" ht="15" x14ac:dyDescent="0.25">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c r="AA557" s="105"/>
      <c r="AB557" s="105"/>
      <c r="AC557" s="105"/>
      <c r="AD557" s="105"/>
      <c r="AE557" s="105"/>
      <c r="AF557" s="105"/>
      <c r="AG557" s="105"/>
      <c r="AH557" s="105"/>
      <c r="AI557" s="105"/>
      <c r="AJ557" s="105"/>
      <c r="AK557" s="105"/>
      <c r="AL557" s="105"/>
      <c r="AM557" s="105"/>
    </row>
    <row r="558" spans="2:39" ht="15" x14ac:dyDescent="0.25">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c r="AA558" s="105"/>
      <c r="AB558" s="105"/>
      <c r="AC558" s="105"/>
      <c r="AD558" s="105"/>
      <c r="AE558" s="105"/>
      <c r="AF558" s="105"/>
      <c r="AG558" s="105"/>
      <c r="AH558" s="105"/>
      <c r="AI558" s="105"/>
      <c r="AJ558" s="105"/>
      <c r="AK558" s="105"/>
      <c r="AL558" s="105"/>
      <c r="AM558" s="105"/>
    </row>
    <row r="559" spans="2:39" ht="15" x14ac:dyDescent="0.25">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c r="AA559" s="105"/>
      <c r="AB559" s="105"/>
      <c r="AC559" s="105"/>
      <c r="AD559" s="105"/>
      <c r="AE559" s="105"/>
      <c r="AF559" s="105"/>
      <c r="AG559" s="105"/>
      <c r="AH559" s="105"/>
      <c r="AI559" s="105"/>
      <c r="AJ559" s="105"/>
      <c r="AK559" s="105"/>
      <c r="AL559" s="105"/>
      <c r="AM559" s="105"/>
    </row>
    <row r="560" spans="2:39" ht="15" x14ac:dyDescent="0.25">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c r="AA560" s="105"/>
      <c r="AB560" s="105"/>
      <c r="AC560" s="105"/>
      <c r="AD560" s="105"/>
      <c r="AE560" s="105"/>
      <c r="AF560" s="105"/>
      <c r="AG560" s="105"/>
      <c r="AH560" s="105"/>
      <c r="AI560" s="105"/>
      <c r="AJ560" s="105"/>
      <c r="AK560" s="105"/>
      <c r="AL560" s="105"/>
      <c r="AM560" s="105"/>
    </row>
    <row r="561" spans="2:39" ht="15" x14ac:dyDescent="0.25">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c r="AA561" s="105"/>
      <c r="AB561" s="105"/>
      <c r="AC561" s="105"/>
      <c r="AD561" s="105"/>
      <c r="AE561" s="105"/>
      <c r="AF561" s="105"/>
      <c r="AG561" s="105"/>
      <c r="AH561" s="105"/>
      <c r="AI561" s="105"/>
      <c r="AJ561" s="105"/>
      <c r="AK561" s="105"/>
      <c r="AL561" s="105"/>
      <c r="AM561" s="105"/>
    </row>
    <row r="562" spans="2:39" ht="15" x14ac:dyDescent="0.25">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c r="AA562" s="105"/>
      <c r="AB562" s="105"/>
      <c r="AC562" s="105"/>
      <c r="AD562" s="105"/>
      <c r="AE562" s="105"/>
      <c r="AF562" s="105"/>
      <c r="AG562" s="105"/>
      <c r="AH562" s="105"/>
      <c r="AI562" s="105"/>
      <c r="AJ562" s="105"/>
      <c r="AK562" s="105"/>
      <c r="AL562" s="105"/>
      <c r="AM562" s="105"/>
    </row>
    <row r="563" spans="2:39" ht="15" x14ac:dyDescent="0.25">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c r="AA563" s="105"/>
      <c r="AB563" s="105"/>
      <c r="AC563" s="105"/>
      <c r="AD563" s="105"/>
      <c r="AE563" s="105"/>
      <c r="AF563" s="105"/>
      <c r="AG563" s="105"/>
      <c r="AH563" s="105"/>
      <c r="AI563" s="105"/>
      <c r="AJ563" s="105"/>
      <c r="AK563" s="105"/>
      <c r="AL563" s="105"/>
      <c r="AM563" s="105"/>
    </row>
    <row r="564" spans="2:39" ht="15" x14ac:dyDescent="0.25">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c r="AA564" s="105"/>
      <c r="AB564" s="105"/>
      <c r="AC564" s="105"/>
      <c r="AD564" s="105"/>
      <c r="AE564" s="105"/>
      <c r="AF564" s="105"/>
      <c r="AG564" s="105"/>
      <c r="AH564" s="105"/>
      <c r="AI564" s="105"/>
      <c r="AJ564" s="105"/>
      <c r="AK564" s="105"/>
      <c r="AL564" s="105"/>
      <c r="AM564" s="105"/>
    </row>
    <row r="565" spans="2:39" ht="15" x14ac:dyDescent="0.25">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c r="AA565" s="105"/>
      <c r="AB565" s="105"/>
      <c r="AC565" s="105"/>
      <c r="AD565" s="105"/>
      <c r="AE565" s="105"/>
      <c r="AF565" s="105"/>
      <c r="AG565" s="105"/>
      <c r="AH565" s="105"/>
      <c r="AI565" s="105"/>
      <c r="AJ565" s="105"/>
      <c r="AK565" s="105"/>
      <c r="AL565" s="105"/>
      <c r="AM565" s="105"/>
    </row>
    <row r="566" spans="2:39" ht="15" x14ac:dyDescent="0.25">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c r="AA566" s="105"/>
      <c r="AB566" s="105"/>
      <c r="AC566" s="105"/>
      <c r="AD566" s="105"/>
      <c r="AE566" s="105"/>
      <c r="AF566" s="105"/>
      <c r="AG566" s="105"/>
      <c r="AH566" s="105"/>
      <c r="AI566" s="105"/>
      <c r="AJ566" s="105"/>
      <c r="AK566" s="105"/>
      <c r="AL566" s="105"/>
      <c r="AM566" s="105"/>
    </row>
  </sheetData>
  <sheetProtection algorithmName="SHA-512" hashValue="sdKqSsEkNmcRsgzmcGDz5jh4GIVFv4rbpYWvGg4N2IMNwaL/cMylpMV9VD5PU9/koTfFxIstcjxjKI5AF4F5QQ==" saltValue="S6qGVw72cJ39RLUeC5G4uw==" spinCount="100000" sheet="1" objects="1" scenarios="1"/>
  <mergeCells count="132">
    <mergeCell ref="AF1:AM1"/>
    <mergeCell ref="A1:G1"/>
    <mergeCell ref="H1:AE1"/>
    <mergeCell ref="A3:AM3"/>
    <mergeCell ref="Q66:S66"/>
    <mergeCell ref="G66:I66"/>
    <mergeCell ref="A4:G4"/>
    <mergeCell ref="G5:Q5"/>
    <mergeCell ref="G7:Q7"/>
    <mergeCell ref="AI66:AK66"/>
    <mergeCell ref="C43:C46"/>
    <mergeCell ref="J43:M43"/>
    <mergeCell ref="N43:Q43"/>
    <mergeCell ref="R43:U43"/>
    <mergeCell ref="AI43:AK43"/>
    <mergeCell ref="J44:M44"/>
    <mergeCell ref="N44:Q44"/>
    <mergeCell ref="R44:U44"/>
    <mergeCell ref="AI44:AK44"/>
    <mergeCell ref="J45:M45"/>
    <mergeCell ref="AI64:AK64"/>
    <mergeCell ref="AI47:AK47"/>
    <mergeCell ref="L64:S64"/>
    <mergeCell ref="Q62:S62"/>
    <mergeCell ref="F97:K97"/>
    <mergeCell ref="M97:S97"/>
    <mergeCell ref="F99:K99"/>
    <mergeCell ref="M99:S99"/>
    <mergeCell ref="F101:K101"/>
    <mergeCell ref="M101:S101"/>
    <mergeCell ref="A115:AM117"/>
    <mergeCell ref="C120:AK124"/>
    <mergeCell ref="C127:AK131"/>
    <mergeCell ref="A69:AM70"/>
    <mergeCell ref="A88:AM89"/>
    <mergeCell ref="AE68:AM68"/>
    <mergeCell ref="M91:S91"/>
    <mergeCell ref="M93:S93"/>
    <mergeCell ref="M95:S95"/>
    <mergeCell ref="F95:K95"/>
    <mergeCell ref="F93:K93"/>
    <mergeCell ref="F91:K91"/>
    <mergeCell ref="AA79:AG79"/>
    <mergeCell ref="C80:AK80"/>
    <mergeCell ref="Q60:S60"/>
    <mergeCell ref="AI48:AK48"/>
    <mergeCell ref="AI60:AK60"/>
    <mergeCell ref="AI62:AK62"/>
    <mergeCell ref="I64:K64"/>
    <mergeCell ref="N46:Q46"/>
    <mergeCell ref="R46:U46"/>
    <mergeCell ref="AI46:AK46"/>
    <mergeCell ref="A49:AM49"/>
    <mergeCell ref="K54:S54"/>
    <mergeCell ref="AI54:AK54"/>
    <mergeCell ref="Q56:S56"/>
    <mergeCell ref="AI56:AK56"/>
    <mergeCell ref="Q58:S58"/>
    <mergeCell ref="AI58:AK58"/>
    <mergeCell ref="J48:M48"/>
    <mergeCell ref="Q52:S52"/>
    <mergeCell ref="H52:P52"/>
    <mergeCell ref="C39:C42"/>
    <mergeCell ref="J39:M39"/>
    <mergeCell ref="N39:Q39"/>
    <mergeCell ref="R39:U39"/>
    <mergeCell ref="AI39:AK39"/>
    <mergeCell ref="J40:M40"/>
    <mergeCell ref="N40:Q40"/>
    <mergeCell ref="R40:U40"/>
    <mergeCell ref="J41:M41"/>
    <mergeCell ref="N41:Q41"/>
    <mergeCell ref="R41:U41"/>
    <mergeCell ref="J42:M42"/>
    <mergeCell ref="N42:Q42"/>
    <mergeCell ref="R42:U42"/>
    <mergeCell ref="AI42:AK42"/>
    <mergeCell ref="AI40:AK41"/>
    <mergeCell ref="X40:AH41"/>
    <mergeCell ref="N45:Q45"/>
    <mergeCell ref="R45:U45"/>
    <mergeCell ref="AI45:AK45"/>
    <mergeCell ref="J46:M46"/>
    <mergeCell ref="X39:AH39"/>
    <mergeCell ref="X42:AH42"/>
    <mergeCell ref="AI28:AK28"/>
    <mergeCell ref="Q31:S31"/>
    <mergeCell ref="Q32:S32"/>
    <mergeCell ref="L35:U35"/>
    <mergeCell ref="AI35:AK35"/>
    <mergeCell ref="AA32:AG32"/>
    <mergeCell ref="AA31:AG31"/>
    <mergeCell ref="AI31:AK31"/>
    <mergeCell ref="AI20:AK20"/>
    <mergeCell ref="Q22:S22"/>
    <mergeCell ref="E24:G24"/>
    <mergeCell ref="K24:M24"/>
    <mergeCell ref="Q24:S24"/>
    <mergeCell ref="AD17:AE17"/>
    <mergeCell ref="AI25:AK25"/>
    <mergeCell ref="C37:I37"/>
    <mergeCell ref="J37:M38"/>
    <mergeCell ref="N37:U37"/>
    <mergeCell ref="AI37:AK37"/>
    <mergeCell ref="C38:I38"/>
    <mergeCell ref="N38:Q38"/>
    <mergeCell ref="R38:U38"/>
    <mergeCell ref="AI38:AK38"/>
    <mergeCell ref="AI36:AK36"/>
    <mergeCell ref="X38:AH38"/>
    <mergeCell ref="Q20:S20"/>
    <mergeCell ref="AA20:AC20"/>
    <mergeCell ref="W5:AA5"/>
    <mergeCell ref="AG5:AK5"/>
    <mergeCell ref="W7:AA7"/>
    <mergeCell ref="H4:AD4"/>
    <mergeCell ref="AE4:AH4"/>
    <mergeCell ref="AI4:AM4"/>
    <mergeCell ref="AG7:AK7"/>
    <mergeCell ref="B9:AC9"/>
    <mergeCell ref="AD9:AF9"/>
    <mergeCell ref="AH9:AI9"/>
    <mergeCell ref="G13:I13"/>
    <mergeCell ref="Q13:S13"/>
    <mergeCell ref="AD13:AE13"/>
    <mergeCell ref="G15:I15"/>
    <mergeCell ref="Q15:S15"/>
    <mergeCell ref="AD15:AE15"/>
    <mergeCell ref="G11:I11"/>
    <mergeCell ref="C10:E10"/>
    <mergeCell ref="G17:I17"/>
    <mergeCell ref="Q17:S17"/>
  </mergeCells>
  <phoneticPr fontId="3" type="noConversion"/>
  <printOptions horizontalCentered="1" verticalCentered="1"/>
  <pageMargins left="0.31496062992126" right="0.31496062992126" top="0.18" bottom="0.39" header="0.118110236220472" footer="0.118110236220472"/>
  <pageSetup paperSize="9" scale="87" fitToHeight="2" orientation="portrait" r:id="rId1"/>
  <headerFooter>
    <oddFooter>&amp;LPage &amp;P of &amp;N&amp;R&amp;F
&amp;A</oddFooter>
  </headerFooter>
  <rowBreaks count="1" manualBreakCount="1">
    <brk id="68"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0"/>
  <sheetViews>
    <sheetView showGridLines="0" topLeftCell="A49" workbookViewId="0">
      <selection activeCell="I11" sqref="I11"/>
    </sheetView>
  </sheetViews>
  <sheetFormatPr defaultColWidth="8.88671875" defaultRowHeight="13.2" x14ac:dyDescent="0.25"/>
  <cols>
    <col min="1" max="1" width="8.88671875" style="124"/>
    <col min="2" max="2" width="9.88671875" style="124" customWidth="1"/>
    <col min="3" max="3" width="8.88671875" style="124" customWidth="1"/>
    <col min="4" max="7" width="8.88671875" style="124"/>
    <col min="8" max="8" width="13" style="124" customWidth="1"/>
    <col min="9" max="9" width="10.88671875" style="124" customWidth="1"/>
    <col min="10" max="10" width="12.88671875" style="124" customWidth="1"/>
    <col min="11" max="11" width="25.88671875" style="124" customWidth="1"/>
    <col min="12" max="16384" width="8.88671875" style="124"/>
  </cols>
  <sheetData>
    <row r="1" spans="1:10" s="120" customFormat="1" ht="88.5" customHeight="1" thickTop="1" thickBot="1" x14ac:dyDescent="0.3">
      <c r="A1" s="381" t="e" vm="2">
        <v>#VALUE!</v>
      </c>
      <c r="B1" s="382"/>
      <c r="C1" s="385" t="str">
        <f>'Data and Calculation Sheet'!H1</f>
        <v>SAFETY, HEALTH, ENVIRONMENT AND QUALITY MANAGEMENT SYSTEM
PILOT CARD
STANDARD FORMS</v>
      </c>
      <c r="D1" s="385"/>
      <c r="E1" s="385"/>
      <c r="F1" s="385"/>
      <c r="G1" s="385"/>
      <c r="H1" s="385"/>
      <c r="I1" s="383" t="str">
        <f>'Data and Calculation Sheet'!AE1</f>
        <v>Form : 1.5.2A
Date : 22-Jan-25
Rev No : 10.3
Appr By : BMM</v>
      </c>
      <c r="J1" s="384"/>
    </row>
    <row r="2" spans="1:10" ht="13.8" thickTop="1" x14ac:dyDescent="0.25">
      <c r="A2" s="121"/>
      <c r="B2" s="121"/>
      <c r="C2" s="122"/>
      <c r="D2" s="122"/>
      <c r="E2" s="122"/>
      <c r="F2" s="122"/>
      <c r="G2" s="122"/>
      <c r="H2" s="122"/>
      <c r="I2" s="123"/>
      <c r="J2" s="123"/>
    </row>
    <row r="3" spans="1:10" x14ac:dyDescent="0.25">
      <c r="A3" s="401" t="s">
        <v>199</v>
      </c>
      <c r="B3" s="401"/>
      <c r="C3" s="401"/>
      <c r="D3" s="401"/>
      <c r="E3" s="401"/>
      <c r="F3" s="401"/>
      <c r="G3" s="401"/>
      <c r="H3" s="401"/>
      <c r="I3" s="401"/>
      <c r="J3" s="401"/>
    </row>
    <row r="4" spans="1:10" ht="13.8" thickBot="1" x14ac:dyDescent="0.3"/>
    <row r="5" spans="1:10" ht="14.25" customHeight="1" thickTop="1" x14ac:dyDescent="0.25">
      <c r="A5" s="386" t="s">
        <v>163</v>
      </c>
      <c r="B5" s="387"/>
      <c r="C5" s="387"/>
      <c r="D5" s="388"/>
      <c r="E5" s="125"/>
      <c r="F5" s="125"/>
      <c r="G5" s="125"/>
      <c r="H5" s="125"/>
      <c r="I5" s="125"/>
      <c r="J5" s="126"/>
    </row>
    <row r="6" spans="1:10" ht="13.8" x14ac:dyDescent="0.25">
      <c r="A6" s="127" t="s">
        <v>115</v>
      </c>
      <c r="B6" s="394" t="str">
        <f>IF('Data and Calculation Sheet'!G6="","",'Data and Calculation Sheet'!G6)</f>
        <v>IVS THANDA</v>
      </c>
      <c r="C6" s="399"/>
      <c r="D6" s="395"/>
      <c r="E6" s="128" t="s">
        <v>6</v>
      </c>
      <c r="F6" s="394" t="str">
        <f>IF('Data and Calculation Sheet'!W8="","",'Data and Calculation Sheet'!W8)</f>
        <v>9V2740</v>
      </c>
      <c r="G6" s="395"/>
      <c r="H6" s="129" t="s">
        <v>32</v>
      </c>
      <c r="I6" s="396" t="str">
        <f>IF('Data and Calculation Sheet'!AG6="","",'Data and Calculation Sheet'!AG6)</f>
        <v>SINGAPORE</v>
      </c>
      <c r="J6" s="397"/>
    </row>
    <row r="7" spans="1:10" ht="13.8" x14ac:dyDescent="0.25">
      <c r="A7" s="130"/>
      <c r="B7" s="121"/>
      <c r="C7" s="131"/>
      <c r="D7" s="131"/>
      <c r="E7" s="131"/>
      <c r="G7" s="121"/>
      <c r="H7" s="129"/>
      <c r="I7" s="129"/>
      <c r="J7" s="132"/>
    </row>
    <row r="8" spans="1:10" ht="13.8" x14ac:dyDescent="0.25">
      <c r="A8" s="127" t="s">
        <v>167</v>
      </c>
      <c r="B8" s="391" t="s">
        <v>257</v>
      </c>
      <c r="C8" s="392"/>
      <c r="D8" s="393"/>
      <c r="E8" s="131" t="s">
        <v>140</v>
      </c>
      <c r="F8" s="394">
        <f>IF('Data and Calculation Sheet'!AG8="","",'Data and Calculation Sheet'!AG8)</f>
        <v>2015</v>
      </c>
      <c r="G8" s="395"/>
      <c r="H8" s="129" t="s">
        <v>171</v>
      </c>
      <c r="I8" s="396">
        <v>9701009</v>
      </c>
      <c r="J8" s="397"/>
    </row>
    <row r="9" spans="1:10" ht="13.8" x14ac:dyDescent="0.25">
      <c r="A9" s="127"/>
      <c r="B9" s="121"/>
      <c r="C9" s="121"/>
      <c r="D9" s="121"/>
      <c r="E9" s="131"/>
      <c r="F9" s="121"/>
      <c r="G9" s="121"/>
      <c r="H9" s="129"/>
      <c r="I9" s="129"/>
      <c r="J9" s="132"/>
    </row>
    <row r="10" spans="1:10" ht="13.8" x14ac:dyDescent="0.25">
      <c r="A10" s="127" t="s">
        <v>164</v>
      </c>
      <c r="B10" s="391" t="s">
        <v>258</v>
      </c>
      <c r="C10" s="392"/>
      <c r="D10" s="393"/>
      <c r="E10" s="131" t="s">
        <v>165</v>
      </c>
      <c r="F10" s="391" t="s">
        <v>251</v>
      </c>
      <c r="G10" s="393"/>
      <c r="H10" s="129" t="s">
        <v>166</v>
      </c>
      <c r="I10" s="396" t="s">
        <v>259</v>
      </c>
      <c r="J10" s="397"/>
    </row>
    <row r="11" spans="1:10" x14ac:dyDescent="0.25">
      <c r="A11" s="133"/>
      <c r="J11" s="134"/>
    </row>
    <row r="12" spans="1:10" ht="14.25" customHeight="1" x14ac:dyDescent="0.25">
      <c r="A12" s="135" t="s">
        <v>160</v>
      </c>
      <c r="B12" s="136"/>
      <c r="C12" s="136"/>
      <c r="D12" s="136"/>
      <c r="J12" s="134"/>
    </row>
    <row r="13" spans="1:10" x14ac:dyDescent="0.25">
      <c r="A13" s="389" t="s">
        <v>161</v>
      </c>
      <c r="B13" s="390"/>
      <c r="C13" s="391" t="s">
        <v>252</v>
      </c>
      <c r="D13" s="392"/>
      <c r="E13" s="393"/>
      <c r="F13" s="138"/>
      <c r="G13" s="124" t="s">
        <v>162</v>
      </c>
      <c r="H13" s="391" t="s">
        <v>253</v>
      </c>
      <c r="I13" s="392"/>
      <c r="J13" s="398"/>
    </row>
    <row r="14" spans="1:10" ht="6" customHeight="1" x14ac:dyDescent="0.25">
      <c r="A14" s="139"/>
      <c r="B14" s="140"/>
      <c r="D14" s="141"/>
      <c r="E14" s="141"/>
      <c r="G14" s="140"/>
      <c r="H14" s="142"/>
      <c r="J14" s="134"/>
    </row>
    <row r="15" spans="1:10" x14ac:dyDescent="0.25">
      <c r="A15" s="389" t="s">
        <v>12</v>
      </c>
      <c r="B15" s="401"/>
      <c r="C15" s="429"/>
      <c r="D15" s="402" t="s">
        <v>254</v>
      </c>
      <c r="E15" s="403"/>
      <c r="F15" s="403"/>
      <c r="G15" s="403"/>
      <c r="H15" s="422"/>
      <c r="J15" s="134"/>
    </row>
    <row r="16" spans="1:10" x14ac:dyDescent="0.25">
      <c r="A16" s="133"/>
      <c r="J16" s="134"/>
    </row>
    <row r="17" spans="1:10" ht="14.25" customHeight="1" x14ac:dyDescent="0.25">
      <c r="A17" s="405" t="s">
        <v>13</v>
      </c>
      <c r="B17" s="406"/>
      <c r="C17" s="406"/>
      <c r="D17" s="406"/>
      <c r="J17" s="134"/>
    </row>
    <row r="18" spans="1:10" x14ac:dyDescent="0.25">
      <c r="A18" s="389" t="s">
        <v>14</v>
      </c>
      <c r="B18" s="401"/>
      <c r="C18" s="401"/>
      <c r="D18" s="390"/>
      <c r="E18" s="402"/>
      <c r="F18" s="403"/>
      <c r="G18" s="403"/>
      <c r="H18" s="403"/>
      <c r="I18" s="403"/>
      <c r="J18" s="404"/>
    </row>
    <row r="19" spans="1:10" ht="6" customHeight="1" x14ac:dyDescent="0.25">
      <c r="A19" s="133"/>
      <c r="J19" s="134"/>
    </row>
    <row r="20" spans="1:10" x14ac:dyDescent="0.25">
      <c r="A20" s="389" t="s">
        <v>172</v>
      </c>
      <c r="B20" s="401"/>
      <c r="C20" s="390"/>
      <c r="D20" s="402"/>
      <c r="E20" s="403"/>
      <c r="F20" s="403"/>
      <c r="G20" s="403"/>
      <c r="H20" s="403"/>
      <c r="I20" s="403"/>
      <c r="J20" s="404"/>
    </row>
    <row r="21" spans="1:10" ht="6" customHeight="1" x14ac:dyDescent="0.25">
      <c r="A21" s="133"/>
      <c r="J21" s="134"/>
    </row>
    <row r="22" spans="1:10" x14ac:dyDescent="0.25">
      <c r="A22" s="389" t="s">
        <v>15</v>
      </c>
      <c r="B22" s="401"/>
      <c r="C22" s="391" t="s">
        <v>29</v>
      </c>
      <c r="D22" s="392"/>
      <c r="E22" s="393"/>
      <c r="F22" s="400" t="s">
        <v>16</v>
      </c>
      <c r="G22" s="401"/>
      <c r="H22" s="376"/>
      <c r="I22" s="402"/>
      <c r="J22" s="404"/>
    </row>
    <row r="23" spans="1:10" ht="6" customHeight="1" x14ac:dyDescent="0.25">
      <c r="A23" s="133"/>
      <c r="J23" s="134"/>
    </row>
    <row r="24" spans="1:10" x14ac:dyDescent="0.25">
      <c r="A24" s="389" t="s">
        <v>17</v>
      </c>
      <c r="B24" s="401"/>
      <c r="C24" s="401"/>
      <c r="D24" s="376"/>
      <c r="E24" s="402"/>
      <c r="F24" s="403"/>
      <c r="G24" s="403"/>
      <c r="H24" s="403"/>
      <c r="I24" s="403"/>
      <c r="J24" s="404"/>
    </row>
    <row r="25" spans="1:10" x14ac:dyDescent="0.25">
      <c r="A25" s="133"/>
      <c r="J25" s="134"/>
    </row>
    <row r="26" spans="1:10" ht="14.25" customHeight="1" x14ac:dyDescent="0.25">
      <c r="A26" s="405" t="s">
        <v>18</v>
      </c>
      <c r="B26" s="406"/>
      <c r="C26" s="406"/>
      <c r="D26" s="406"/>
      <c r="J26" s="134"/>
    </row>
    <row r="27" spans="1:10" x14ac:dyDescent="0.25">
      <c r="A27" s="389" t="s">
        <v>19</v>
      </c>
      <c r="B27" s="401"/>
      <c r="C27" s="401"/>
      <c r="D27" s="401"/>
      <c r="E27" s="402"/>
      <c r="F27" s="403"/>
      <c r="G27" s="403"/>
      <c r="H27" s="403"/>
      <c r="I27" s="403"/>
      <c r="J27" s="404"/>
    </row>
    <row r="28" spans="1:10" ht="6" customHeight="1" x14ac:dyDescent="0.25">
      <c r="A28" s="133"/>
      <c r="J28" s="134"/>
    </row>
    <row r="29" spans="1:10" x14ac:dyDescent="0.25">
      <c r="A29" s="416" t="s">
        <v>20</v>
      </c>
      <c r="B29" s="417"/>
      <c r="C29" s="391" t="s">
        <v>28</v>
      </c>
      <c r="D29" s="393"/>
      <c r="E29" s="400" t="s">
        <v>21</v>
      </c>
      <c r="F29" s="401"/>
      <c r="G29" s="401"/>
      <c r="H29" s="402"/>
      <c r="I29" s="403"/>
      <c r="J29" s="404"/>
    </row>
    <row r="30" spans="1:10" ht="6" customHeight="1" x14ac:dyDescent="0.25">
      <c r="A30" s="133"/>
      <c r="J30" s="134"/>
    </row>
    <row r="31" spans="1:10" x14ac:dyDescent="0.25">
      <c r="A31" s="389" t="s">
        <v>22</v>
      </c>
      <c r="B31" s="401"/>
      <c r="C31" s="401"/>
      <c r="D31" s="402"/>
      <c r="E31" s="403"/>
      <c r="F31" s="422"/>
      <c r="G31" s="400" t="s">
        <v>23</v>
      </c>
      <c r="H31" s="401"/>
      <c r="I31" s="402"/>
      <c r="J31" s="404"/>
    </row>
    <row r="32" spans="1:10" ht="6" customHeight="1" x14ac:dyDescent="0.25">
      <c r="A32" s="133"/>
      <c r="J32" s="134"/>
    </row>
    <row r="33" spans="1:10" x14ac:dyDescent="0.25">
      <c r="A33" s="416" t="s">
        <v>24</v>
      </c>
      <c r="B33" s="417"/>
      <c r="C33" s="402"/>
      <c r="D33" s="403"/>
      <c r="E33" s="403"/>
      <c r="F33" s="422"/>
      <c r="G33" s="400" t="s">
        <v>173</v>
      </c>
      <c r="H33" s="401"/>
      <c r="I33" s="402"/>
      <c r="J33" s="404"/>
    </row>
    <row r="34" spans="1:10" ht="6" customHeight="1" x14ac:dyDescent="0.25">
      <c r="A34" s="133"/>
      <c r="C34" s="138"/>
      <c r="D34" s="138"/>
      <c r="E34" s="138"/>
      <c r="F34" s="138"/>
      <c r="G34" s="121"/>
      <c r="H34" s="121"/>
      <c r="I34" s="138"/>
      <c r="J34" s="144"/>
    </row>
    <row r="35" spans="1:10" ht="15.75" customHeight="1" x14ac:dyDescent="0.25">
      <c r="A35" s="133" t="s">
        <v>209</v>
      </c>
      <c r="C35" s="138"/>
      <c r="D35" s="138"/>
      <c r="E35" s="423" t="s">
        <v>207</v>
      </c>
      <c r="F35" s="424"/>
      <c r="G35" s="424"/>
      <c r="H35" s="424"/>
      <c r="I35" s="424"/>
      <c r="J35" s="425"/>
    </row>
    <row r="36" spans="1:10" ht="6" customHeight="1" x14ac:dyDescent="0.25">
      <c r="A36" s="133"/>
      <c r="C36" s="138"/>
      <c r="D36" s="138"/>
      <c r="E36" s="138"/>
      <c r="F36" s="138"/>
      <c r="G36" s="121"/>
      <c r="H36" s="121"/>
      <c r="I36" s="138"/>
      <c r="J36" s="144"/>
    </row>
    <row r="37" spans="1:10" ht="24.75" customHeight="1" x14ac:dyDescent="0.25">
      <c r="A37" s="434" t="s">
        <v>208</v>
      </c>
      <c r="B37" s="435"/>
      <c r="C37" s="435"/>
      <c r="D37" s="435"/>
      <c r="E37" s="435"/>
      <c r="F37" s="435"/>
      <c r="G37" s="435"/>
      <c r="H37" s="435"/>
      <c r="I37" s="435"/>
      <c r="J37" s="436"/>
    </row>
    <row r="38" spans="1:10" ht="14.25" customHeight="1" x14ac:dyDescent="0.25">
      <c r="A38" s="430" t="s">
        <v>215</v>
      </c>
      <c r="B38" s="431"/>
      <c r="C38" s="431"/>
      <c r="D38" s="431"/>
      <c r="E38" s="432"/>
      <c r="F38" s="432"/>
      <c r="G38" s="432"/>
      <c r="H38" s="432"/>
      <c r="I38" s="432"/>
      <c r="J38" s="433"/>
    </row>
    <row r="39" spans="1:10" ht="25.5" customHeight="1" x14ac:dyDescent="0.25">
      <c r="A39" s="427" t="s">
        <v>159</v>
      </c>
      <c r="B39" s="428"/>
      <c r="C39" s="402"/>
      <c r="D39" s="403"/>
      <c r="E39" s="403"/>
      <c r="F39" s="403"/>
      <c r="G39" s="403"/>
      <c r="H39" s="403"/>
      <c r="I39" s="403"/>
      <c r="J39" s="404"/>
    </row>
    <row r="40" spans="1:10" ht="12.75" customHeight="1" x14ac:dyDescent="0.25">
      <c r="A40" s="145"/>
      <c r="B40" s="121"/>
      <c r="J40" s="134"/>
    </row>
    <row r="41" spans="1:10" x14ac:dyDescent="0.25">
      <c r="A41" s="389" t="s">
        <v>25</v>
      </c>
      <c r="B41" s="401"/>
      <c r="C41" s="402"/>
      <c r="D41" s="403"/>
      <c r="E41" s="403"/>
      <c r="F41" s="403"/>
      <c r="G41" s="403"/>
      <c r="H41" s="403"/>
      <c r="I41" s="403"/>
      <c r="J41" s="404"/>
    </row>
    <row r="42" spans="1:10" ht="6" customHeight="1" x14ac:dyDescent="0.25">
      <c r="A42" s="130"/>
      <c r="B42" s="121"/>
      <c r="J42" s="134"/>
    </row>
    <row r="43" spans="1:10" x14ac:dyDescent="0.25">
      <c r="A43" s="389" t="s">
        <v>26</v>
      </c>
      <c r="B43" s="401"/>
      <c r="C43" s="391"/>
      <c r="D43" s="392"/>
      <c r="E43" s="392"/>
      <c r="F43" s="392"/>
      <c r="G43" s="392"/>
      <c r="H43" s="392"/>
      <c r="I43" s="392"/>
      <c r="J43" s="398"/>
    </row>
    <row r="44" spans="1:10" ht="8.1" customHeight="1" x14ac:dyDescent="0.25">
      <c r="A44" s="130"/>
      <c r="B44" s="121"/>
      <c r="C44" s="137"/>
      <c r="D44" s="137"/>
      <c r="E44" s="137"/>
      <c r="F44" s="137"/>
      <c r="G44" s="137"/>
      <c r="H44" s="137"/>
      <c r="I44" s="137"/>
      <c r="J44" s="146"/>
    </row>
    <row r="45" spans="1:10" x14ac:dyDescent="0.25">
      <c r="A45" s="426" t="s">
        <v>192</v>
      </c>
      <c r="B45" s="401"/>
      <c r="C45" s="391"/>
      <c r="D45" s="392"/>
      <c r="E45" s="392"/>
      <c r="F45" s="392"/>
      <c r="G45" s="392"/>
      <c r="H45" s="392"/>
      <c r="I45" s="392"/>
      <c r="J45" s="398"/>
    </row>
    <row r="46" spans="1:10" x14ac:dyDescent="0.25">
      <c r="A46" s="133"/>
      <c r="J46" s="134"/>
    </row>
    <row r="47" spans="1:10" x14ac:dyDescent="0.25">
      <c r="A47" s="133" t="s">
        <v>224</v>
      </c>
      <c r="J47" s="134"/>
    </row>
    <row r="48" spans="1:10" ht="6" customHeight="1" x14ac:dyDescent="0.25">
      <c r="A48" s="133"/>
      <c r="J48" s="134"/>
    </row>
    <row r="49" spans="1:10" x14ac:dyDescent="0.25">
      <c r="A49" s="174"/>
      <c r="B49" s="175"/>
      <c r="C49" s="175"/>
      <c r="D49" s="175"/>
      <c r="E49" s="175"/>
      <c r="F49" s="175"/>
      <c r="G49" s="175"/>
      <c r="H49" s="175"/>
      <c r="I49" s="175"/>
      <c r="J49" s="176"/>
    </row>
    <row r="50" spans="1:10" x14ac:dyDescent="0.25">
      <c r="A50" s="147"/>
      <c r="B50" s="138"/>
      <c r="C50" s="138"/>
      <c r="D50" s="138"/>
      <c r="E50" s="138"/>
      <c r="F50" s="138"/>
      <c r="G50" s="138"/>
      <c r="H50" s="138"/>
      <c r="I50" s="138"/>
      <c r="J50" s="144"/>
    </row>
    <row r="51" spans="1:10" x14ac:dyDescent="0.25">
      <c r="A51" s="147"/>
      <c r="B51" s="138"/>
      <c r="C51" s="138"/>
      <c r="D51" s="138"/>
      <c r="E51" s="138"/>
      <c r="F51" s="138"/>
      <c r="G51" s="138"/>
      <c r="H51" s="138"/>
      <c r="I51" s="138"/>
      <c r="J51" s="144"/>
    </row>
    <row r="52" spans="1:10" x14ac:dyDescent="0.25">
      <c r="A52" s="147" t="s">
        <v>221</v>
      </c>
      <c r="B52" s="138"/>
      <c r="C52" s="138"/>
      <c r="D52" s="138"/>
      <c r="E52" s="138"/>
      <c r="F52" s="138"/>
      <c r="G52" s="138"/>
      <c r="H52" s="138"/>
      <c r="I52" s="138"/>
      <c r="J52" s="144"/>
    </row>
    <row r="53" spans="1:10" x14ac:dyDescent="0.25">
      <c r="A53" s="147" t="s">
        <v>222</v>
      </c>
      <c r="B53" s="138"/>
      <c r="C53" s="138"/>
      <c r="D53" s="138"/>
      <c r="E53" s="138"/>
      <c r="F53" s="138"/>
      <c r="G53" s="138"/>
      <c r="H53" s="138"/>
      <c r="I53" s="138"/>
      <c r="J53" s="144"/>
    </row>
    <row r="54" spans="1:10" x14ac:dyDescent="0.25">
      <c r="A54" s="177" t="s">
        <v>223</v>
      </c>
      <c r="B54" s="178"/>
      <c r="C54" s="178"/>
      <c r="D54" s="178"/>
      <c r="E54" s="178"/>
      <c r="F54" s="178"/>
      <c r="G54" s="178"/>
      <c r="H54" s="178"/>
      <c r="I54" s="178"/>
      <c r="J54" s="179"/>
    </row>
    <row r="55" spans="1:10" x14ac:dyDescent="0.25">
      <c r="A55" s="133"/>
      <c r="J55" s="134"/>
    </row>
    <row r="56" spans="1:10" x14ac:dyDescent="0.25">
      <c r="A56" s="416" t="s">
        <v>216</v>
      </c>
      <c r="B56" s="417"/>
      <c r="C56" s="417"/>
      <c r="D56" s="417"/>
      <c r="E56" s="417"/>
      <c r="F56" s="417"/>
      <c r="G56" s="417"/>
      <c r="H56" s="417"/>
      <c r="I56" s="417"/>
      <c r="J56" s="418"/>
    </row>
    <row r="57" spans="1:10" ht="6" customHeight="1" x14ac:dyDescent="0.25">
      <c r="A57" s="133"/>
      <c r="J57" s="134"/>
    </row>
    <row r="58" spans="1:10" x14ac:dyDescent="0.25">
      <c r="A58" s="407"/>
      <c r="B58" s="408"/>
      <c r="C58" s="408"/>
      <c r="D58" s="408"/>
      <c r="E58" s="408"/>
      <c r="F58" s="408"/>
      <c r="G58" s="408"/>
      <c r="H58" s="408"/>
      <c r="I58" s="408"/>
      <c r="J58" s="409"/>
    </row>
    <row r="59" spans="1:10" x14ac:dyDescent="0.25">
      <c r="A59" s="410"/>
      <c r="B59" s="411"/>
      <c r="C59" s="411"/>
      <c r="D59" s="411"/>
      <c r="E59" s="411"/>
      <c r="F59" s="411"/>
      <c r="G59" s="411"/>
      <c r="H59" s="411"/>
      <c r="I59" s="411"/>
      <c r="J59" s="412"/>
    </row>
    <row r="60" spans="1:10" x14ac:dyDescent="0.25">
      <c r="A60" s="410"/>
      <c r="B60" s="411"/>
      <c r="C60" s="411"/>
      <c r="D60" s="411"/>
      <c r="E60" s="411"/>
      <c r="F60" s="411"/>
      <c r="G60" s="411"/>
      <c r="H60" s="411"/>
      <c r="I60" s="411"/>
      <c r="J60" s="412"/>
    </row>
    <row r="61" spans="1:10" x14ac:dyDescent="0.25">
      <c r="A61" s="413"/>
      <c r="B61" s="414"/>
      <c r="C61" s="414"/>
      <c r="D61" s="414"/>
      <c r="E61" s="414"/>
      <c r="F61" s="414"/>
      <c r="G61" s="414"/>
      <c r="H61" s="414"/>
      <c r="I61" s="414"/>
      <c r="J61" s="415"/>
    </row>
    <row r="62" spans="1:10" x14ac:dyDescent="0.25">
      <c r="A62" s="147"/>
      <c r="B62" s="138"/>
      <c r="C62" s="138"/>
      <c r="D62" s="138"/>
      <c r="E62" s="138"/>
      <c r="F62" s="138"/>
      <c r="G62" s="138"/>
      <c r="H62" s="138"/>
      <c r="I62" s="138"/>
      <c r="J62" s="144"/>
    </row>
    <row r="63" spans="1:10" x14ac:dyDescent="0.25">
      <c r="A63" s="419" t="s">
        <v>134</v>
      </c>
      <c r="B63" s="420"/>
      <c r="C63" s="420"/>
      <c r="D63" s="420"/>
      <c r="E63" s="420"/>
      <c r="F63" s="420"/>
      <c r="G63" s="420"/>
      <c r="H63" s="420"/>
      <c r="I63" s="420"/>
      <c r="J63" s="421"/>
    </row>
    <row r="64" spans="1:10" x14ac:dyDescent="0.25">
      <c r="A64" s="147"/>
      <c r="B64" s="138"/>
      <c r="C64" s="138"/>
      <c r="D64" s="138"/>
      <c r="E64" s="138"/>
      <c r="F64" s="138"/>
      <c r="G64" s="138"/>
      <c r="H64" s="138"/>
      <c r="I64" s="138"/>
      <c r="J64" s="144"/>
    </row>
    <row r="65" spans="1:10" x14ac:dyDescent="0.25">
      <c r="A65" s="148" t="s">
        <v>135</v>
      </c>
      <c r="B65" s="138"/>
      <c r="C65" s="138"/>
      <c r="D65" s="138"/>
      <c r="E65" s="138"/>
      <c r="F65" s="138"/>
      <c r="G65" s="138"/>
      <c r="H65" s="138"/>
      <c r="I65" s="138"/>
      <c r="J65" s="144"/>
    </row>
    <row r="66" spans="1:10" x14ac:dyDescent="0.25">
      <c r="A66" s="148" t="s">
        <v>136</v>
      </c>
      <c r="B66" s="138"/>
      <c r="C66" s="138"/>
      <c r="D66" s="138"/>
      <c r="E66" s="138"/>
      <c r="F66" s="138"/>
      <c r="G66" s="138"/>
      <c r="H66" s="138"/>
      <c r="I66" s="138"/>
      <c r="J66" s="144"/>
    </row>
    <row r="67" spans="1:10" x14ac:dyDescent="0.25">
      <c r="A67" s="148" t="s">
        <v>137</v>
      </c>
      <c r="B67" s="138"/>
      <c r="C67" s="138"/>
      <c r="D67" s="138"/>
      <c r="E67" s="138"/>
      <c r="F67" s="138"/>
      <c r="G67" s="138"/>
      <c r="H67" s="138"/>
      <c r="I67" s="138"/>
      <c r="J67" s="144"/>
    </row>
    <row r="68" spans="1:10" x14ac:dyDescent="0.25">
      <c r="A68" s="133"/>
      <c r="J68" s="134"/>
    </row>
    <row r="69" spans="1:10" x14ac:dyDescent="0.25">
      <c r="A69" s="133" t="s">
        <v>235</v>
      </c>
      <c r="J69" s="134"/>
    </row>
    <row r="70" spans="1:10" x14ac:dyDescent="0.25">
      <c r="A70" s="133"/>
      <c r="D70" s="124" t="s">
        <v>236</v>
      </c>
      <c r="J70" s="134"/>
    </row>
    <row r="71" spans="1:10" ht="12.75" customHeight="1" x14ac:dyDescent="0.25">
      <c r="A71" s="133"/>
      <c r="D71" s="124" t="s">
        <v>237</v>
      </c>
      <c r="J71" s="134"/>
    </row>
    <row r="72" spans="1:10" x14ac:dyDescent="0.25">
      <c r="A72" s="407"/>
      <c r="B72" s="408"/>
      <c r="C72" s="408"/>
      <c r="D72" s="408"/>
      <c r="E72" s="408"/>
      <c r="F72" s="408"/>
      <c r="G72" s="408"/>
      <c r="H72" s="408"/>
      <c r="I72" s="408"/>
      <c r="J72" s="409"/>
    </row>
    <row r="73" spans="1:10" x14ac:dyDescent="0.25">
      <c r="A73" s="410"/>
      <c r="B73" s="411"/>
      <c r="C73" s="411"/>
      <c r="D73" s="411"/>
      <c r="E73" s="411"/>
      <c r="F73" s="411"/>
      <c r="G73" s="411"/>
      <c r="H73" s="411"/>
      <c r="I73" s="411"/>
      <c r="J73" s="412"/>
    </row>
    <row r="74" spans="1:10" x14ac:dyDescent="0.25">
      <c r="A74" s="410"/>
      <c r="B74" s="411"/>
      <c r="C74" s="411"/>
      <c r="D74" s="411"/>
      <c r="E74" s="411"/>
      <c r="F74" s="411"/>
      <c r="G74" s="411"/>
      <c r="H74" s="411"/>
      <c r="I74" s="411"/>
      <c r="J74" s="412"/>
    </row>
    <row r="75" spans="1:10" x14ac:dyDescent="0.25">
      <c r="A75" s="410"/>
      <c r="B75" s="411"/>
      <c r="C75" s="411"/>
      <c r="D75" s="411"/>
      <c r="E75" s="411"/>
      <c r="F75" s="411"/>
      <c r="G75" s="411"/>
      <c r="H75" s="411"/>
      <c r="I75" s="411"/>
      <c r="J75" s="412"/>
    </row>
    <row r="76" spans="1:10" x14ac:dyDescent="0.25">
      <c r="A76" s="410"/>
      <c r="B76" s="411"/>
      <c r="C76" s="411"/>
      <c r="D76" s="411"/>
      <c r="E76" s="411"/>
      <c r="F76" s="411"/>
      <c r="G76" s="411"/>
      <c r="H76" s="411"/>
      <c r="I76" s="411"/>
      <c r="J76" s="412"/>
    </row>
    <row r="77" spans="1:10" x14ac:dyDescent="0.25">
      <c r="A77" s="413"/>
      <c r="B77" s="414"/>
      <c r="C77" s="414"/>
      <c r="D77" s="414"/>
      <c r="E77" s="414"/>
      <c r="F77" s="414"/>
      <c r="G77" s="414"/>
      <c r="H77" s="414"/>
      <c r="I77" s="414"/>
      <c r="J77" s="415"/>
    </row>
    <row r="78" spans="1:10" x14ac:dyDescent="0.25">
      <c r="A78" s="133"/>
      <c r="J78" s="134"/>
    </row>
    <row r="79" spans="1:10" ht="13.8" thickBot="1" x14ac:dyDescent="0.3">
      <c r="A79" s="149"/>
      <c r="B79" s="150"/>
      <c r="C79" s="150"/>
      <c r="D79" s="150"/>
      <c r="E79" s="150"/>
      <c r="F79" s="150"/>
      <c r="G79" s="150"/>
      <c r="H79" s="150"/>
      <c r="I79" s="150"/>
      <c r="J79" s="151"/>
    </row>
    <row r="80" spans="1:10" ht="13.8" thickTop="1" x14ac:dyDescent="0.25"/>
  </sheetData>
  <sheetProtection algorithmName="SHA-512" hashValue="v4uqe5RWaYPxiI5IVROjpQd9f4avQ7Ai88MLRWZ1Ao6Df4tklkJcSmH2lV9JujcERXugVCfJ0IXDoid6hYpR7w==" saltValue="T3YUf5EOW+gUcZJr1jQNSA==" spinCount="100000" sheet="1" objects="1" scenarios="1" formatRows="0" insertRows="0" insertHyperlinks="0" sort="0"/>
  <mergeCells count="60">
    <mergeCell ref="A3:J3"/>
    <mergeCell ref="A45:B45"/>
    <mergeCell ref="C45:J45"/>
    <mergeCell ref="A39:B39"/>
    <mergeCell ref="A41:B41"/>
    <mergeCell ref="A43:B43"/>
    <mergeCell ref="C39:J39"/>
    <mergeCell ref="C41:J41"/>
    <mergeCell ref="C43:J43"/>
    <mergeCell ref="C22:E22"/>
    <mergeCell ref="I22:J22"/>
    <mergeCell ref="A15:C15"/>
    <mergeCell ref="D15:H15"/>
    <mergeCell ref="A38:J38"/>
    <mergeCell ref="I31:J31"/>
    <mergeCell ref="A37:J37"/>
    <mergeCell ref="A72:J77"/>
    <mergeCell ref="A56:J56"/>
    <mergeCell ref="A58:J61"/>
    <mergeCell ref="A63:J63"/>
    <mergeCell ref="A26:D26"/>
    <mergeCell ref="A31:C31"/>
    <mergeCell ref="D31:F31"/>
    <mergeCell ref="G31:H31"/>
    <mergeCell ref="I33:J33"/>
    <mergeCell ref="A33:B33"/>
    <mergeCell ref="C33:F33"/>
    <mergeCell ref="G33:H33"/>
    <mergeCell ref="E35:J35"/>
    <mergeCell ref="E27:J27"/>
    <mergeCell ref="A29:B29"/>
    <mergeCell ref="C29:D29"/>
    <mergeCell ref="E29:G29"/>
    <mergeCell ref="H29:J29"/>
    <mergeCell ref="A27:D27"/>
    <mergeCell ref="A17:D17"/>
    <mergeCell ref="A18:D18"/>
    <mergeCell ref="E18:J18"/>
    <mergeCell ref="A24:D24"/>
    <mergeCell ref="E24:J24"/>
    <mergeCell ref="D20:J20"/>
    <mergeCell ref="A20:C20"/>
    <mergeCell ref="F22:H22"/>
    <mergeCell ref="A22:B22"/>
    <mergeCell ref="A1:B1"/>
    <mergeCell ref="I1:J1"/>
    <mergeCell ref="C1:H1"/>
    <mergeCell ref="A5:D5"/>
    <mergeCell ref="A13:B13"/>
    <mergeCell ref="C13:E13"/>
    <mergeCell ref="F8:G8"/>
    <mergeCell ref="I6:J6"/>
    <mergeCell ref="I8:J8"/>
    <mergeCell ref="B10:D10"/>
    <mergeCell ref="F10:G10"/>
    <mergeCell ref="I10:J10"/>
    <mergeCell ref="H13:J13"/>
    <mergeCell ref="B6:D6"/>
    <mergeCell ref="F6:G6"/>
    <mergeCell ref="B8:D8"/>
  </mergeCells>
  <phoneticPr fontId="3" type="noConversion"/>
  <hyperlinks>
    <hyperlink ref="H13" r:id="rId1" xr:uid="{5844F162-8BA6-4118-905C-6055EED09AE9}"/>
  </hyperlinks>
  <printOptions horizontalCentered="1" verticalCentered="1"/>
  <pageMargins left="0.31496062992125984" right="0.31496062992125984" top="0.19685039370078741" bottom="0.47244094488188981" header="0.11811023622047245" footer="0.11811023622047245"/>
  <pageSetup paperSize="9" scale="77" orientation="portrait" r:id="rId2"/>
  <headerFooter>
    <oddFooter>&amp;LPage &amp;P of &amp;N&amp;R&amp;F
&amp;A</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M498"/>
  <sheetViews>
    <sheetView showGridLines="0" topLeftCell="A31" workbookViewId="0">
      <selection activeCell="AA61" sqref="AA61"/>
    </sheetView>
  </sheetViews>
  <sheetFormatPr defaultColWidth="8.88671875" defaultRowHeight="13.2" x14ac:dyDescent="0.25"/>
  <cols>
    <col min="1" max="1" width="1.33203125" style="5" customWidth="1"/>
    <col min="2" max="2" width="1.44140625" style="5" customWidth="1"/>
    <col min="3" max="3" width="4.33203125" style="5" customWidth="1"/>
    <col min="4" max="4" width="1.44140625" style="5" customWidth="1"/>
    <col min="5" max="5" width="4.33203125" style="5" customWidth="1"/>
    <col min="6" max="6" width="1.44140625" style="5" customWidth="1"/>
    <col min="7" max="7" width="4.33203125" style="5" customWidth="1"/>
    <col min="8" max="8" width="1.44140625" style="5" customWidth="1"/>
    <col min="9" max="9" width="4.33203125" style="5" customWidth="1"/>
    <col min="10" max="10" width="1.44140625" style="5" customWidth="1"/>
    <col min="11" max="11" width="4.33203125" style="5" customWidth="1"/>
    <col min="12" max="12" width="1.44140625" style="5" customWidth="1"/>
    <col min="13" max="13" width="4.33203125" style="5" customWidth="1"/>
    <col min="14" max="14" width="1.44140625" style="5" customWidth="1"/>
    <col min="15" max="15" width="4.33203125" style="5" customWidth="1"/>
    <col min="16" max="16" width="1.44140625" style="5" customWidth="1"/>
    <col min="17" max="17" width="4.33203125" style="5" customWidth="1"/>
    <col min="18" max="18" width="1.44140625" style="5" customWidth="1"/>
    <col min="19" max="19" width="4.33203125" style="5" customWidth="1"/>
    <col min="20" max="20" width="1.44140625" style="5" customWidth="1"/>
    <col min="21" max="21" width="4.33203125" style="5" customWidth="1"/>
    <col min="22" max="22" width="1.44140625" style="5" customWidth="1"/>
    <col min="23" max="25" width="4.33203125" style="5" customWidth="1"/>
    <col min="26" max="26" width="1.44140625" style="5" customWidth="1"/>
    <col min="27" max="27" width="4.33203125" style="5" customWidth="1"/>
    <col min="28" max="28" width="1.44140625" style="5" customWidth="1"/>
    <col min="29" max="29" width="4.33203125" style="5" customWidth="1"/>
    <col min="30" max="30" width="1.44140625" style="5" customWidth="1"/>
    <col min="31" max="33" width="4.33203125" style="5" customWidth="1"/>
    <col min="34" max="34" width="1.44140625" style="5" customWidth="1"/>
    <col min="35" max="35" width="4.33203125" style="5" customWidth="1"/>
    <col min="36" max="36" width="1.44140625" style="5" customWidth="1"/>
    <col min="37" max="37" width="4.33203125" style="5" customWidth="1"/>
    <col min="38" max="38" width="1.44140625" style="5" customWidth="1"/>
    <col min="39" max="39" width="1.109375" style="5" customWidth="1"/>
    <col min="40" max="16384" width="8.88671875" style="4"/>
  </cols>
  <sheetData>
    <row r="1" spans="1:39" ht="70.5" customHeight="1" thickTop="1" thickBot="1" x14ac:dyDescent="0.3">
      <c r="A1" s="442" t="e" vm="2">
        <v>#VALUE!</v>
      </c>
      <c r="B1" s="443"/>
      <c r="C1" s="443"/>
      <c r="D1" s="443"/>
      <c r="E1" s="443"/>
      <c r="F1" s="443"/>
      <c r="G1" s="444"/>
      <c r="H1" s="373" t="str">
        <f>'Data and Calculation Sheet'!H1:AD1</f>
        <v>SAFETY, HEALTH, ENVIRONMENT AND QUALITY MANAGEMENT SYSTEM
PILOT CARD
STANDARD FORMS</v>
      </c>
      <c r="I1" s="374"/>
      <c r="J1" s="374"/>
      <c r="K1" s="374"/>
      <c r="L1" s="374"/>
      <c r="M1" s="374"/>
      <c r="N1" s="374"/>
      <c r="O1" s="374"/>
      <c r="P1" s="374"/>
      <c r="Q1" s="374"/>
      <c r="R1" s="374"/>
      <c r="S1" s="374"/>
      <c r="T1" s="374"/>
      <c r="U1" s="374"/>
      <c r="V1" s="374"/>
      <c r="W1" s="374"/>
      <c r="X1" s="374"/>
      <c r="Y1" s="374"/>
      <c r="Z1" s="374"/>
      <c r="AA1" s="374"/>
      <c r="AB1" s="374"/>
      <c r="AC1" s="374"/>
      <c r="AD1" s="374"/>
      <c r="AE1" s="375"/>
      <c r="AF1" s="370" t="str">
        <f>'Data and Calculation Sheet'!AE1</f>
        <v>Form : 1.5.2A
Date : 22-Jan-25
Rev No : 10.3
Appr By : BMM</v>
      </c>
      <c r="AG1" s="371"/>
      <c r="AH1" s="371"/>
      <c r="AI1" s="371"/>
      <c r="AJ1" s="371"/>
      <c r="AK1" s="371"/>
      <c r="AL1" s="371"/>
      <c r="AM1" s="372"/>
    </row>
    <row r="2" spans="1:39" ht="13.8" thickTop="1" x14ac:dyDescent="0.25"/>
    <row r="3" spans="1:39" x14ac:dyDescent="0.25">
      <c r="A3" s="445" t="s">
        <v>199</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row>
    <row r="4" spans="1:39" ht="13.8" thickBot="1" x14ac:dyDescent="0.3"/>
    <row r="5" spans="1:39" ht="17.100000000000001" customHeight="1" thickTop="1" x14ac:dyDescent="0.25">
      <c r="A5" s="448" t="s">
        <v>194</v>
      </c>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50"/>
    </row>
    <row r="6" spans="1:39" ht="17.100000000000001" customHeight="1" x14ac:dyDescent="0.25">
      <c r="A6" s="106"/>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8"/>
    </row>
    <row r="7" spans="1:39" ht="17.100000000000001" customHeight="1" x14ac:dyDescent="0.25">
      <c r="A7" s="18"/>
      <c r="B7" s="447" t="s">
        <v>187</v>
      </c>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6">
        <f>'Data and Calculation Sheet'!AD10</f>
        <v>0.45</v>
      </c>
      <c r="AJ7" s="446"/>
      <c r="AK7" s="446"/>
      <c r="AL7" s="288" t="s">
        <v>10</v>
      </c>
      <c r="AM7" s="289"/>
    </row>
    <row r="8" spans="1:39" ht="17.100000000000001" customHeight="1" x14ac:dyDescent="0.25">
      <c r="A8" s="31"/>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34"/>
    </row>
    <row r="9" spans="1:39" ht="17.100000000000001" customHeight="1" x14ac:dyDescent="0.3">
      <c r="A9" s="31"/>
      <c r="B9" s="96"/>
      <c r="C9" s="109" t="s">
        <v>174</v>
      </c>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34"/>
    </row>
    <row r="10" spans="1:39" ht="17.100000000000001" customHeight="1" x14ac:dyDescent="0.25">
      <c r="A10" s="451" t="s">
        <v>180</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3"/>
    </row>
    <row r="11" spans="1:39" ht="17.100000000000001" customHeight="1" x14ac:dyDescent="0.25">
      <c r="A11" s="31"/>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34"/>
    </row>
    <row r="12" spans="1:39" ht="17.100000000000001" customHeight="1" x14ac:dyDescent="0.25">
      <c r="A12" s="31"/>
      <c r="B12" s="96"/>
      <c r="C12" s="348" t="s">
        <v>175</v>
      </c>
      <c r="D12" s="348"/>
      <c r="E12" s="348"/>
      <c r="F12" s="348"/>
      <c r="G12" s="348"/>
      <c r="H12" s="348"/>
      <c r="I12" s="348"/>
      <c r="J12" s="348"/>
      <c r="K12" s="348"/>
      <c r="L12" s="348"/>
      <c r="M12" s="348"/>
      <c r="N12" s="348"/>
      <c r="O12" s="348"/>
      <c r="P12" s="348"/>
      <c r="Q12" s="348"/>
      <c r="R12" s="96"/>
      <c r="S12" s="439"/>
      <c r="T12" s="439"/>
      <c r="U12" s="439"/>
      <c r="V12" s="348" t="s">
        <v>201</v>
      </c>
      <c r="W12" s="348"/>
      <c r="X12" s="348"/>
      <c r="Y12" s="96"/>
      <c r="Z12" s="96"/>
      <c r="AA12" s="96"/>
      <c r="AB12" s="96"/>
      <c r="AC12" s="96"/>
      <c r="AD12" s="96"/>
      <c r="AE12" s="96"/>
      <c r="AF12" s="96"/>
      <c r="AG12" s="96"/>
      <c r="AH12" s="96"/>
      <c r="AI12" s="96"/>
      <c r="AJ12" s="96"/>
      <c r="AK12" s="96"/>
      <c r="AL12" s="96"/>
      <c r="AM12" s="34"/>
    </row>
    <row r="13" spans="1:39" ht="17.100000000000001" customHeight="1" x14ac:dyDescent="0.25">
      <c r="A13" s="31"/>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34"/>
    </row>
    <row r="14" spans="1:39" ht="17.100000000000001" customHeight="1" x14ac:dyDescent="0.25">
      <c r="A14" s="31"/>
      <c r="B14" s="96"/>
      <c r="C14" s="96" t="s">
        <v>176</v>
      </c>
      <c r="D14" s="96"/>
      <c r="E14" s="96"/>
      <c r="F14" s="96"/>
      <c r="G14" s="96"/>
      <c r="H14" s="96"/>
      <c r="I14" s="96"/>
      <c r="J14" s="96"/>
      <c r="K14" s="96"/>
      <c r="L14" s="96"/>
      <c r="M14" s="96"/>
      <c r="N14" s="96"/>
      <c r="O14" s="96"/>
      <c r="P14" s="96"/>
      <c r="Q14" s="96"/>
      <c r="R14" s="96"/>
      <c r="S14" s="439"/>
      <c r="T14" s="439"/>
      <c r="U14" s="439"/>
      <c r="V14" s="348" t="s">
        <v>201</v>
      </c>
      <c r="W14" s="348"/>
      <c r="X14" s="348"/>
      <c r="Y14" s="96"/>
      <c r="Z14" s="96"/>
      <c r="AA14" s="96"/>
      <c r="AB14" s="96"/>
      <c r="AC14" s="96"/>
      <c r="AD14" s="96"/>
      <c r="AE14" s="96"/>
      <c r="AF14" s="96"/>
      <c r="AG14" s="96"/>
      <c r="AH14" s="96"/>
      <c r="AI14" s="96"/>
      <c r="AJ14" s="96"/>
      <c r="AK14" s="96"/>
      <c r="AL14" s="96"/>
      <c r="AM14" s="34"/>
    </row>
    <row r="15" spans="1:39" ht="17.100000000000001" customHeight="1" x14ac:dyDescent="0.25">
      <c r="A15" s="31"/>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34"/>
    </row>
    <row r="16" spans="1:39" ht="17.100000000000001" customHeight="1" x14ac:dyDescent="0.25">
      <c r="A16" s="31"/>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34"/>
    </row>
    <row r="17" spans="1:39" ht="17.100000000000001" customHeight="1" x14ac:dyDescent="0.25">
      <c r="A17" s="31"/>
      <c r="B17" s="96"/>
      <c r="C17" s="96" t="s">
        <v>200</v>
      </c>
      <c r="D17" s="96"/>
      <c r="E17" s="96"/>
      <c r="F17" s="96"/>
      <c r="G17" s="96"/>
      <c r="H17" s="96"/>
      <c r="I17" s="96"/>
      <c r="J17" s="96"/>
      <c r="K17" s="96"/>
      <c r="L17" s="96"/>
      <c r="M17" s="96"/>
      <c r="N17" s="96"/>
      <c r="O17" s="96"/>
      <c r="P17" s="96"/>
      <c r="Q17" s="96"/>
      <c r="R17" s="96"/>
      <c r="S17" s="96"/>
      <c r="T17" s="96"/>
      <c r="U17" s="96"/>
      <c r="V17" s="96"/>
      <c r="W17" s="96"/>
      <c r="X17" s="439">
        <v>0</v>
      </c>
      <c r="Y17" s="439"/>
      <c r="Z17" s="439"/>
      <c r="AA17" s="96"/>
      <c r="AB17" s="96"/>
      <c r="AC17" s="96"/>
      <c r="AD17" s="96"/>
      <c r="AE17" s="96"/>
      <c r="AF17" s="96"/>
      <c r="AG17" s="96"/>
      <c r="AH17" s="96"/>
      <c r="AI17" s="96"/>
      <c r="AJ17" s="96"/>
      <c r="AK17" s="96"/>
      <c r="AL17" s="96"/>
      <c r="AM17" s="34"/>
    </row>
    <row r="18" spans="1:39" ht="17.100000000000001" customHeight="1" x14ac:dyDescent="0.25">
      <c r="A18" s="31"/>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34"/>
    </row>
    <row r="19" spans="1:39" ht="17.100000000000001" customHeight="1" x14ac:dyDescent="0.3">
      <c r="A19" s="31"/>
      <c r="B19" s="96"/>
      <c r="C19" s="441" t="s">
        <v>181</v>
      </c>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96"/>
      <c r="AM19" s="34"/>
    </row>
    <row r="20" spans="1:39" ht="17.100000000000001" customHeight="1" x14ac:dyDescent="0.25">
      <c r="A20" s="31"/>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34"/>
    </row>
    <row r="21" spans="1:39" ht="17.100000000000001" customHeight="1" x14ac:dyDescent="0.25">
      <c r="A21" s="31"/>
      <c r="B21" s="96"/>
      <c r="C21" s="365" t="s">
        <v>189</v>
      </c>
      <c r="D21" s="365"/>
      <c r="E21" s="365"/>
      <c r="F21" s="365"/>
      <c r="G21" s="365"/>
      <c r="H21" s="365"/>
      <c r="I21" s="365"/>
      <c r="J21" s="365"/>
      <c r="K21" s="365"/>
      <c r="L21" s="365"/>
      <c r="M21" s="365"/>
      <c r="N21" s="365"/>
      <c r="O21" s="365"/>
      <c r="P21" s="365"/>
      <c r="Q21" s="365"/>
      <c r="R21" s="365"/>
      <c r="S21" s="365"/>
      <c r="T21" s="365"/>
      <c r="U21" s="365"/>
      <c r="V21" s="365"/>
      <c r="W21" s="365"/>
      <c r="X21" s="365"/>
      <c r="Y21" s="365"/>
      <c r="Z21" s="96"/>
      <c r="AA21" s="96"/>
      <c r="AB21" s="96"/>
      <c r="AC21" s="96"/>
      <c r="AD21" s="96"/>
      <c r="AE21" s="96"/>
      <c r="AF21" s="96"/>
      <c r="AG21" s="96"/>
      <c r="AH21" s="96"/>
      <c r="AI21" s="96"/>
      <c r="AJ21" s="96"/>
      <c r="AK21" s="96"/>
      <c r="AL21" s="96"/>
      <c r="AM21" s="34"/>
    </row>
    <row r="22" spans="1:39" ht="17.100000000000001" customHeight="1" x14ac:dyDescent="0.25">
      <c r="A22" s="31"/>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34"/>
    </row>
    <row r="23" spans="1:39" ht="17.100000000000001" customHeight="1" x14ac:dyDescent="0.25">
      <c r="A23" s="31"/>
      <c r="B23" s="96"/>
      <c r="C23" s="365" t="s">
        <v>190</v>
      </c>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96"/>
      <c r="AG23" s="96"/>
      <c r="AH23" s="96"/>
      <c r="AI23" s="96"/>
      <c r="AJ23" s="96"/>
      <c r="AK23" s="96"/>
      <c r="AL23" s="96"/>
      <c r="AM23" s="34"/>
    </row>
    <row r="24" spans="1:39" ht="17.100000000000001" customHeight="1" x14ac:dyDescent="0.25">
      <c r="A24" s="31"/>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34"/>
    </row>
    <row r="25" spans="1:39" ht="17.100000000000001" customHeight="1" x14ac:dyDescent="0.25">
      <c r="A25" s="31"/>
      <c r="B25" s="96"/>
      <c r="C25" s="365" t="s">
        <v>188</v>
      </c>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96"/>
      <c r="AG25" s="96"/>
      <c r="AH25" s="96"/>
      <c r="AI25" s="96"/>
      <c r="AJ25" s="96"/>
      <c r="AK25" s="96"/>
      <c r="AL25" s="96"/>
      <c r="AM25" s="34"/>
    </row>
    <row r="26" spans="1:39" ht="17.100000000000001" customHeight="1" x14ac:dyDescent="0.25">
      <c r="A26" s="31"/>
      <c r="B26" s="96"/>
      <c r="C26" s="96" t="s">
        <v>202</v>
      </c>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34"/>
    </row>
    <row r="27" spans="1:39" ht="17.100000000000001" customHeight="1" x14ac:dyDescent="0.25">
      <c r="A27" s="106"/>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8"/>
    </row>
    <row r="28" spans="1:39" ht="17.100000000000001" customHeight="1" x14ac:dyDescent="0.25">
      <c r="A28" s="106"/>
      <c r="B28" s="107"/>
      <c r="C28" s="286" t="s">
        <v>177</v>
      </c>
      <c r="D28" s="286"/>
      <c r="E28" s="286"/>
      <c r="F28" s="286"/>
      <c r="G28" s="286"/>
      <c r="H28" s="286"/>
      <c r="I28" s="286"/>
      <c r="J28" s="286"/>
      <c r="K28" s="286"/>
      <c r="L28" s="286"/>
      <c r="M28" s="286"/>
      <c r="N28" s="286"/>
      <c r="O28" s="286"/>
      <c r="P28" s="286"/>
      <c r="Q28" s="286"/>
      <c r="R28" s="107"/>
      <c r="S28" s="440"/>
      <c r="T28" s="440"/>
      <c r="U28" s="440"/>
      <c r="V28" s="286" t="s">
        <v>10</v>
      </c>
      <c r="W28" s="286"/>
      <c r="X28" s="107"/>
      <c r="Y28" s="107"/>
      <c r="Z28" s="107"/>
      <c r="AA28" s="107"/>
      <c r="AB28" s="107"/>
      <c r="AC28" s="107"/>
      <c r="AD28" s="107"/>
      <c r="AE28" s="107"/>
      <c r="AF28" s="107"/>
      <c r="AG28" s="107"/>
      <c r="AH28" s="107"/>
      <c r="AI28" s="107"/>
      <c r="AJ28" s="107"/>
      <c r="AK28" s="107"/>
      <c r="AL28" s="107"/>
      <c r="AM28" s="108"/>
    </row>
    <row r="29" spans="1:39" ht="17.100000000000001" customHeight="1" x14ac:dyDescent="0.25">
      <c r="A29" s="106"/>
      <c r="B29" s="107"/>
      <c r="C29" s="13"/>
      <c r="D29" s="107"/>
      <c r="E29" s="107"/>
      <c r="F29" s="107"/>
      <c r="G29" s="107"/>
      <c r="H29" s="107"/>
      <c r="I29" s="107"/>
      <c r="J29" s="107"/>
      <c r="K29" s="107"/>
      <c r="L29" s="107"/>
      <c r="M29" s="107"/>
      <c r="N29" s="107"/>
      <c r="O29" s="107"/>
      <c r="P29" s="107"/>
      <c r="Q29" s="107"/>
      <c r="R29" s="107"/>
      <c r="S29" s="107"/>
      <c r="T29" s="13"/>
      <c r="U29" s="107"/>
      <c r="V29" s="107"/>
      <c r="W29" s="107"/>
      <c r="X29" s="107"/>
      <c r="Y29" s="107"/>
      <c r="Z29" s="107"/>
      <c r="AA29" s="107"/>
      <c r="AB29" s="107"/>
      <c r="AC29" s="107"/>
      <c r="AD29" s="107"/>
      <c r="AE29" s="107"/>
      <c r="AF29" s="107"/>
      <c r="AG29" s="107"/>
      <c r="AH29" s="107"/>
      <c r="AI29" s="107"/>
      <c r="AJ29" s="107"/>
      <c r="AK29" s="107"/>
      <c r="AL29" s="107"/>
      <c r="AM29" s="108"/>
    </row>
    <row r="30" spans="1:39" ht="17.100000000000001" customHeight="1" x14ac:dyDescent="0.25">
      <c r="A30" s="18"/>
      <c r="B30" s="96"/>
      <c r="C30" s="13" t="s">
        <v>178</v>
      </c>
      <c r="D30" s="112"/>
      <c r="E30" s="112"/>
      <c r="F30" s="112"/>
      <c r="G30" s="112"/>
      <c r="H30" s="112"/>
      <c r="I30" s="112"/>
      <c r="J30" s="112"/>
      <c r="K30" s="112"/>
      <c r="L30" s="112"/>
      <c r="M30" s="112"/>
      <c r="N30" s="112"/>
      <c r="O30" s="112"/>
      <c r="P30" s="112"/>
      <c r="Q30" s="112"/>
      <c r="R30" s="112"/>
      <c r="S30" s="440"/>
      <c r="T30" s="440"/>
      <c r="U30" s="440"/>
      <c r="V30" s="286" t="s">
        <v>10</v>
      </c>
      <c r="W30" s="286"/>
      <c r="X30" s="112"/>
      <c r="Y30" s="112"/>
      <c r="Z30" s="112"/>
      <c r="AA30" s="112"/>
      <c r="AB30" s="112"/>
      <c r="AC30" s="112"/>
      <c r="AD30" s="112"/>
      <c r="AE30" s="112"/>
      <c r="AF30" s="112"/>
      <c r="AG30" s="112"/>
      <c r="AH30" s="112"/>
      <c r="AI30" s="112"/>
      <c r="AJ30" s="112"/>
      <c r="AK30" s="112"/>
      <c r="AL30" s="96"/>
      <c r="AM30" s="34"/>
    </row>
    <row r="31" spans="1:39" ht="17.100000000000001" customHeight="1" x14ac:dyDescent="0.25">
      <c r="A31" s="18"/>
      <c r="B31" s="96"/>
      <c r="C31" s="96"/>
      <c r="D31" s="96"/>
      <c r="E31" s="96"/>
      <c r="F31" s="96"/>
      <c r="G31" s="96"/>
      <c r="H31" s="96"/>
      <c r="I31" s="96"/>
      <c r="J31" s="96"/>
      <c r="K31" s="96"/>
      <c r="L31" s="96"/>
      <c r="M31" s="96"/>
      <c r="N31" s="96"/>
      <c r="O31" s="96"/>
      <c r="P31" s="96"/>
      <c r="Q31" s="96"/>
      <c r="R31" s="96"/>
      <c r="S31" s="96"/>
      <c r="T31" s="112"/>
      <c r="U31" s="112"/>
      <c r="V31" s="96"/>
      <c r="W31" s="96"/>
      <c r="X31" s="96"/>
      <c r="Y31" s="96"/>
      <c r="Z31" s="96"/>
      <c r="AA31" s="96"/>
      <c r="AB31" s="96"/>
      <c r="AC31" s="96"/>
      <c r="AD31" s="96"/>
      <c r="AE31" s="96"/>
      <c r="AF31" s="96"/>
      <c r="AG31" s="112"/>
      <c r="AH31" s="112"/>
      <c r="AI31" s="112"/>
      <c r="AJ31" s="112"/>
      <c r="AK31" s="112"/>
      <c r="AL31" s="96"/>
      <c r="AM31" s="34"/>
    </row>
    <row r="32" spans="1:39" ht="17.100000000000001" customHeight="1" x14ac:dyDescent="0.25">
      <c r="A32" s="18"/>
      <c r="B32" s="96"/>
      <c r="C32" s="76" t="s">
        <v>191</v>
      </c>
      <c r="D32" s="96"/>
      <c r="E32" s="96"/>
      <c r="F32" s="96"/>
      <c r="G32" s="96"/>
      <c r="H32" s="96"/>
      <c r="I32" s="96"/>
      <c r="J32" s="96"/>
      <c r="K32" s="96"/>
      <c r="L32" s="96"/>
      <c r="M32" s="96"/>
      <c r="N32" s="96"/>
      <c r="O32" s="96"/>
      <c r="P32" s="96"/>
      <c r="Q32" s="96"/>
      <c r="R32" s="96"/>
      <c r="S32" s="96"/>
      <c r="T32" s="112"/>
      <c r="U32" s="112"/>
      <c r="V32" s="96"/>
      <c r="W32" s="96"/>
      <c r="X32" s="96"/>
      <c r="Y32" s="96"/>
      <c r="Z32" s="96"/>
      <c r="AA32" s="96"/>
      <c r="AB32" s="96"/>
      <c r="AC32" s="96"/>
      <c r="AD32" s="96"/>
      <c r="AE32" s="96"/>
      <c r="AF32" s="96"/>
      <c r="AG32" s="112"/>
      <c r="AH32" s="112"/>
      <c r="AI32" s="112"/>
      <c r="AJ32" s="112"/>
      <c r="AK32" s="112"/>
      <c r="AL32" s="96"/>
      <c r="AM32" s="34"/>
    </row>
    <row r="33" spans="1:39" ht="17.100000000000001" customHeight="1" x14ac:dyDescent="0.25">
      <c r="A33" s="18"/>
      <c r="B33" s="96"/>
      <c r="C33" s="437" t="s">
        <v>179</v>
      </c>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8"/>
    </row>
    <row r="34" spans="1:39" ht="17.100000000000001" customHeight="1" x14ac:dyDescent="0.25">
      <c r="A34" s="18"/>
      <c r="B34" s="96"/>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8"/>
    </row>
    <row r="35" spans="1:39" ht="17.100000000000001" customHeight="1" x14ac:dyDescent="0.25">
      <c r="A35" s="18"/>
      <c r="B35" s="96"/>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96"/>
      <c r="AM35" s="34"/>
    </row>
    <row r="36" spans="1:39" ht="17.100000000000001" customHeight="1" x14ac:dyDescent="0.25">
      <c r="A36" s="18"/>
      <c r="B36" s="96"/>
      <c r="C36" s="96"/>
      <c r="D36" s="96"/>
      <c r="E36" s="96"/>
      <c r="F36" s="96"/>
      <c r="G36" s="96"/>
      <c r="H36" s="96"/>
      <c r="I36" s="96"/>
      <c r="J36" s="96"/>
      <c r="K36" s="96"/>
      <c r="L36" s="96"/>
      <c r="M36" s="96"/>
      <c r="N36" s="96"/>
      <c r="O36" s="96"/>
      <c r="P36" s="96"/>
      <c r="Q36" s="4"/>
      <c r="R36" s="96"/>
      <c r="S36" s="96"/>
      <c r="T36" s="4"/>
      <c r="U36" s="4"/>
      <c r="V36" s="96"/>
      <c r="W36" s="4"/>
      <c r="X36" s="96"/>
      <c r="Y36" s="96"/>
      <c r="Z36" s="96"/>
      <c r="AA36" s="96"/>
      <c r="AB36" s="96"/>
      <c r="AC36" s="96"/>
      <c r="AD36" s="96"/>
      <c r="AE36" s="96"/>
      <c r="AF36" s="96"/>
      <c r="AG36" s="96"/>
      <c r="AH36" s="96"/>
      <c r="AI36" s="96"/>
      <c r="AJ36" s="96"/>
      <c r="AK36" s="96"/>
      <c r="AL36" s="96"/>
      <c r="AM36" s="34"/>
    </row>
    <row r="37" spans="1:39" ht="17.100000000000001" customHeight="1" x14ac:dyDescent="0.25">
      <c r="A37" s="18"/>
      <c r="B37" s="96"/>
      <c r="C37" s="96"/>
      <c r="D37" s="96"/>
      <c r="E37" s="96"/>
      <c r="F37" s="96"/>
      <c r="G37" s="96"/>
      <c r="H37" s="96"/>
      <c r="I37" s="96"/>
      <c r="J37" s="96"/>
      <c r="K37" s="96"/>
      <c r="L37" s="96"/>
      <c r="M37" s="96"/>
      <c r="N37" s="96"/>
      <c r="O37" s="96"/>
      <c r="P37" s="96"/>
      <c r="Q37" s="4"/>
      <c r="R37" s="96"/>
      <c r="S37" s="96"/>
      <c r="T37" s="4"/>
      <c r="U37" s="4"/>
      <c r="V37" s="96"/>
      <c r="W37" s="4"/>
      <c r="X37" s="96"/>
      <c r="Y37" s="96"/>
      <c r="Z37" s="96"/>
      <c r="AA37" s="96"/>
      <c r="AB37" s="96"/>
      <c r="AC37" s="96"/>
      <c r="AD37" s="96"/>
      <c r="AE37" s="96"/>
      <c r="AF37" s="96"/>
      <c r="AG37" s="96"/>
      <c r="AH37" s="96"/>
      <c r="AI37" s="96"/>
      <c r="AJ37" s="96"/>
      <c r="AK37" s="96"/>
      <c r="AL37" s="96"/>
      <c r="AM37" s="34"/>
    </row>
    <row r="38" spans="1:39" ht="17.100000000000001" customHeight="1" x14ac:dyDescent="0.25">
      <c r="A38" s="18"/>
      <c r="B38" s="96"/>
      <c r="C38" s="96"/>
      <c r="D38" s="96"/>
      <c r="E38" s="96"/>
      <c r="F38" s="96"/>
      <c r="G38" s="96"/>
      <c r="H38" s="96"/>
      <c r="I38" s="96"/>
      <c r="J38" s="96"/>
      <c r="K38" s="96"/>
      <c r="L38" s="96"/>
      <c r="M38" s="96"/>
      <c r="N38" s="96"/>
      <c r="O38" s="96"/>
      <c r="P38" s="96"/>
      <c r="Q38" s="96"/>
      <c r="R38" s="96"/>
      <c r="S38" s="96"/>
      <c r="T38" s="4"/>
      <c r="U38" s="4"/>
      <c r="V38" s="96"/>
      <c r="W38" s="96"/>
      <c r="X38" s="96"/>
      <c r="Y38" s="96"/>
      <c r="Z38" s="96"/>
      <c r="AA38" s="96"/>
      <c r="AB38" s="96"/>
      <c r="AC38" s="96"/>
      <c r="AD38" s="96"/>
      <c r="AE38" s="96"/>
      <c r="AF38" s="96"/>
      <c r="AG38" s="96"/>
      <c r="AH38" s="96"/>
      <c r="AI38" s="96"/>
      <c r="AJ38" s="96"/>
      <c r="AK38" s="96"/>
      <c r="AL38" s="96"/>
      <c r="AM38" s="34"/>
    </row>
    <row r="39" spans="1:39" ht="17.100000000000001" customHeight="1" x14ac:dyDescent="0.25">
      <c r="A39" s="18"/>
      <c r="B39" s="96"/>
      <c r="C39" s="96"/>
      <c r="D39" s="96"/>
      <c r="E39" s="96"/>
      <c r="F39" s="96"/>
      <c r="G39" s="96"/>
      <c r="H39" s="96"/>
      <c r="I39" s="96"/>
      <c r="J39" s="96"/>
      <c r="K39" s="96"/>
      <c r="L39" s="96"/>
      <c r="M39" s="96"/>
      <c r="N39" s="96"/>
      <c r="O39" s="96"/>
      <c r="P39" s="96"/>
      <c r="Q39" s="96"/>
      <c r="R39" s="96"/>
      <c r="S39" s="96"/>
      <c r="T39" s="4"/>
      <c r="U39" s="4"/>
      <c r="V39" s="96"/>
      <c r="W39" s="96"/>
      <c r="X39" s="96"/>
      <c r="Y39" s="96"/>
      <c r="Z39" s="96"/>
      <c r="AA39" s="96"/>
      <c r="AB39" s="96"/>
      <c r="AC39" s="96"/>
      <c r="AD39" s="96"/>
      <c r="AE39" s="96"/>
      <c r="AF39" s="96"/>
      <c r="AG39" s="96"/>
      <c r="AH39" s="96"/>
      <c r="AI39" s="96"/>
      <c r="AJ39" s="96"/>
      <c r="AK39" s="96"/>
      <c r="AL39" s="96"/>
      <c r="AM39" s="34"/>
    </row>
    <row r="40" spans="1:39" ht="15" x14ac:dyDescent="0.25">
      <c r="A40" s="18"/>
      <c r="B40" s="96"/>
      <c r="C40" s="96"/>
      <c r="D40" s="96"/>
      <c r="E40" s="96"/>
      <c r="F40" s="96"/>
      <c r="G40" s="96"/>
      <c r="H40" s="96"/>
      <c r="I40" s="96"/>
      <c r="J40" s="96"/>
      <c r="K40" s="96"/>
      <c r="L40" s="96"/>
      <c r="M40" s="96"/>
      <c r="N40" s="96"/>
      <c r="O40" s="96"/>
      <c r="P40" s="96"/>
      <c r="Q40" s="96"/>
      <c r="R40" s="96"/>
      <c r="S40" s="96"/>
      <c r="T40" s="4"/>
      <c r="U40" s="4"/>
      <c r="V40" s="96"/>
      <c r="W40" s="96"/>
      <c r="X40" s="96"/>
      <c r="Y40" s="96"/>
      <c r="Z40" s="96"/>
      <c r="AA40" s="96"/>
      <c r="AB40" s="96"/>
      <c r="AC40" s="96"/>
      <c r="AD40" s="96"/>
      <c r="AE40" s="96"/>
      <c r="AF40" s="96"/>
      <c r="AG40" s="96"/>
      <c r="AH40" s="96"/>
      <c r="AI40" s="96"/>
      <c r="AJ40" s="96"/>
      <c r="AK40" s="96"/>
      <c r="AL40" s="96"/>
      <c r="AM40" s="34"/>
    </row>
    <row r="41" spans="1:39" ht="15" x14ac:dyDescent="0.25">
      <c r="A41" s="18"/>
      <c r="B41" s="96"/>
      <c r="C41" s="96"/>
      <c r="D41" s="96"/>
      <c r="E41" s="96"/>
      <c r="F41" s="96"/>
      <c r="G41" s="96"/>
      <c r="H41" s="96"/>
      <c r="I41" s="96"/>
      <c r="J41" s="96"/>
      <c r="K41" s="96"/>
      <c r="L41" s="96"/>
      <c r="M41" s="96"/>
      <c r="N41" s="96"/>
      <c r="O41" s="96"/>
      <c r="P41" s="96"/>
      <c r="Q41" s="96"/>
      <c r="R41" s="96"/>
      <c r="S41" s="96"/>
      <c r="T41" s="4"/>
      <c r="U41" s="4"/>
      <c r="V41" s="96"/>
      <c r="W41" s="96"/>
      <c r="X41" s="96"/>
      <c r="Y41" s="96"/>
      <c r="Z41" s="96"/>
      <c r="AA41" s="96"/>
      <c r="AB41" s="96"/>
      <c r="AC41" s="96"/>
      <c r="AD41" s="96"/>
      <c r="AE41" s="96"/>
      <c r="AF41" s="96"/>
      <c r="AG41" s="96"/>
      <c r="AH41" s="96"/>
      <c r="AI41" s="96"/>
      <c r="AJ41" s="96"/>
      <c r="AK41" s="96"/>
      <c r="AL41" s="96"/>
      <c r="AM41" s="34"/>
    </row>
    <row r="42" spans="1:39" ht="15" x14ac:dyDescent="0.25">
      <c r="A42" s="18"/>
      <c r="B42" s="96"/>
      <c r="C42" s="96"/>
      <c r="D42" s="96"/>
      <c r="E42" s="96"/>
      <c r="F42" s="96"/>
      <c r="G42" s="96"/>
      <c r="H42" s="96"/>
      <c r="I42" s="96"/>
      <c r="J42" s="96"/>
      <c r="K42" s="96"/>
      <c r="L42" s="96"/>
      <c r="M42" s="96"/>
      <c r="N42" s="96"/>
      <c r="O42" s="96"/>
      <c r="P42" s="96"/>
      <c r="Q42" s="96"/>
      <c r="R42" s="96"/>
      <c r="S42" s="96"/>
      <c r="T42" s="4"/>
      <c r="U42" s="4"/>
      <c r="V42" s="96"/>
      <c r="W42" s="96"/>
      <c r="X42" s="96"/>
      <c r="Y42" s="96"/>
      <c r="Z42" s="96"/>
      <c r="AA42" s="96"/>
      <c r="AB42" s="96"/>
      <c r="AC42" s="96"/>
      <c r="AD42" s="96"/>
      <c r="AE42" s="96"/>
      <c r="AF42" s="96"/>
      <c r="AG42" s="96"/>
      <c r="AH42" s="96"/>
      <c r="AI42" s="96"/>
      <c r="AJ42" s="96"/>
      <c r="AK42" s="96"/>
      <c r="AL42" s="96"/>
      <c r="AM42" s="34"/>
    </row>
    <row r="43" spans="1:39" ht="15.6" x14ac:dyDescent="0.25">
      <c r="A43" s="18"/>
      <c r="B43" s="96"/>
      <c r="N43" s="96"/>
      <c r="O43" s="96"/>
      <c r="P43" s="96"/>
      <c r="Q43" s="96"/>
      <c r="R43" s="96"/>
      <c r="S43" s="32"/>
      <c r="T43" s="4"/>
      <c r="U43" s="4"/>
      <c r="V43" s="96"/>
      <c r="W43" s="96"/>
      <c r="X43" s="96"/>
      <c r="Y43" s="96"/>
      <c r="Z43" s="96"/>
      <c r="AA43" s="96"/>
      <c r="AB43" s="96"/>
      <c r="AC43" s="96"/>
      <c r="AD43" s="96"/>
      <c r="AE43" s="96"/>
      <c r="AF43" s="96"/>
      <c r="AG43" s="96"/>
      <c r="AH43" s="96"/>
      <c r="AI43" s="96"/>
      <c r="AJ43" s="96"/>
      <c r="AK43" s="96"/>
      <c r="AL43" s="96"/>
      <c r="AM43" s="34"/>
    </row>
    <row r="44" spans="1:39" ht="15" x14ac:dyDescent="0.25">
      <c r="A44" s="18"/>
      <c r="B44" s="96"/>
      <c r="N44" s="96"/>
      <c r="O44" s="96"/>
      <c r="P44" s="96"/>
      <c r="Q44" s="96"/>
      <c r="R44" s="96"/>
      <c r="S44" s="96"/>
      <c r="T44" s="4"/>
      <c r="U44" s="4"/>
      <c r="V44" s="96"/>
      <c r="W44" s="96"/>
      <c r="X44" s="96"/>
      <c r="Y44" s="96"/>
      <c r="Z44" s="96"/>
      <c r="AA44" s="96"/>
      <c r="AB44" s="96"/>
      <c r="AC44" s="96"/>
      <c r="AD44" s="96"/>
      <c r="AE44" s="96"/>
      <c r="AF44" s="96"/>
      <c r="AG44" s="96"/>
      <c r="AH44" s="96"/>
      <c r="AI44" s="96"/>
      <c r="AJ44" s="96"/>
      <c r="AK44" s="96"/>
      <c r="AL44" s="96"/>
      <c r="AM44" s="34"/>
    </row>
    <row r="45" spans="1:39" ht="15" x14ac:dyDescent="0.25">
      <c r="A45" s="18"/>
      <c r="B45" s="96"/>
      <c r="N45" s="96"/>
      <c r="O45" s="96"/>
      <c r="P45" s="96"/>
      <c r="Q45" s="96"/>
      <c r="R45" s="96"/>
      <c r="S45" s="96"/>
      <c r="T45" s="4"/>
      <c r="U45" s="4"/>
      <c r="V45" s="96"/>
      <c r="W45" s="96"/>
      <c r="X45" s="96"/>
      <c r="Y45" s="96"/>
      <c r="Z45" s="96"/>
      <c r="AA45" s="96"/>
      <c r="AB45" s="96"/>
      <c r="AC45" s="96"/>
      <c r="AD45" s="96"/>
      <c r="AE45" s="96"/>
      <c r="AF45" s="96"/>
      <c r="AG45" s="96"/>
      <c r="AH45" s="96"/>
      <c r="AI45" s="96"/>
      <c r="AJ45" s="96"/>
      <c r="AK45" s="96"/>
      <c r="AL45" s="96"/>
      <c r="AM45" s="34"/>
    </row>
    <row r="46" spans="1:39" ht="15" x14ac:dyDescent="0.25">
      <c r="A46" s="18"/>
      <c r="B46" s="96"/>
      <c r="N46" s="96"/>
      <c r="O46" s="96"/>
      <c r="P46" s="96"/>
      <c r="Q46" s="96"/>
      <c r="R46" s="96"/>
      <c r="S46" s="96"/>
      <c r="T46" s="4"/>
      <c r="U46" s="4"/>
      <c r="V46" s="96"/>
      <c r="W46" s="96"/>
      <c r="X46" s="96"/>
      <c r="Y46" s="96"/>
      <c r="Z46" s="96"/>
      <c r="AA46" s="96"/>
      <c r="AB46" s="96"/>
      <c r="AC46" s="96"/>
      <c r="AD46" s="96"/>
      <c r="AE46" s="96"/>
      <c r="AF46" s="96"/>
      <c r="AG46" s="96"/>
      <c r="AH46" s="96"/>
      <c r="AI46" s="96"/>
      <c r="AJ46" s="96"/>
      <c r="AK46" s="96"/>
      <c r="AL46" s="96"/>
      <c r="AM46" s="34"/>
    </row>
    <row r="47" spans="1:39" ht="15" x14ac:dyDescent="0.25">
      <c r="A47" s="18"/>
      <c r="B47" s="96"/>
      <c r="N47" s="96"/>
      <c r="O47" s="96"/>
      <c r="P47" s="96"/>
      <c r="Q47" s="96"/>
      <c r="R47" s="96"/>
      <c r="S47" s="96"/>
      <c r="T47" s="4"/>
      <c r="U47" s="4"/>
      <c r="V47" s="96"/>
      <c r="W47" s="96"/>
      <c r="X47" s="96"/>
      <c r="Y47" s="96"/>
      <c r="Z47" s="96"/>
      <c r="AA47" s="96"/>
      <c r="AB47" s="96"/>
      <c r="AC47" s="96"/>
      <c r="AD47" s="96"/>
      <c r="AE47" s="96"/>
      <c r="AF47" s="96"/>
      <c r="AG47" s="96"/>
      <c r="AH47" s="96"/>
      <c r="AI47" s="96"/>
      <c r="AJ47" s="96"/>
      <c r="AK47" s="96"/>
      <c r="AL47" s="96"/>
      <c r="AM47" s="34"/>
    </row>
    <row r="48" spans="1:39" ht="15" x14ac:dyDescent="0.25">
      <c r="A48" s="18"/>
      <c r="B48" s="96"/>
      <c r="N48" s="96"/>
      <c r="O48" s="96"/>
      <c r="P48" s="96"/>
      <c r="Q48" s="96"/>
      <c r="R48" s="96"/>
      <c r="S48" s="96"/>
      <c r="T48" s="4"/>
      <c r="U48" s="4"/>
      <c r="V48" s="96"/>
      <c r="W48" s="96"/>
      <c r="X48" s="96"/>
      <c r="Y48" s="96"/>
      <c r="Z48" s="96"/>
      <c r="AA48" s="96"/>
      <c r="AB48" s="96"/>
      <c r="AC48" s="96"/>
      <c r="AD48" s="96"/>
      <c r="AE48" s="96"/>
      <c r="AF48" s="96"/>
      <c r="AG48" s="96"/>
      <c r="AH48" s="96"/>
      <c r="AI48" s="96"/>
      <c r="AJ48" s="96"/>
      <c r="AK48" s="96"/>
      <c r="AL48" s="96"/>
      <c r="AM48" s="34"/>
    </row>
    <row r="49" spans="1:39" ht="15" x14ac:dyDescent="0.25">
      <c r="A49" s="18"/>
      <c r="B49" s="96"/>
      <c r="N49" s="96"/>
      <c r="O49" s="96"/>
      <c r="P49" s="96"/>
      <c r="Q49" s="96"/>
      <c r="R49" s="96"/>
      <c r="S49" s="96"/>
      <c r="T49" s="4"/>
      <c r="U49" s="4"/>
      <c r="V49" s="96"/>
      <c r="W49" s="96"/>
      <c r="X49" s="96"/>
      <c r="Y49" s="96"/>
      <c r="Z49" s="96"/>
      <c r="AA49" s="96"/>
      <c r="AB49" s="96"/>
      <c r="AC49" s="96"/>
      <c r="AD49" s="96"/>
      <c r="AE49" s="96"/>
      <c r="AF49" s="96"/>
      <c r="AG49" s="96"/>
      <c r="AH49" s="96"/>
      <c r="AI49" s="96"/>
      <c r="AJ49" s="96"/>
      <c r="AK49" s="96"/>
      <c r="AL49" s="96"/>
      <c r="AM49" s="34"/>
    </row>
    <row r="50" spans="1:39" ht="15" x14ac:dyDescent="0.25">
      <c r="A50" s="18"/>
      <c r="B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34"/>
    </row>
    <row r="51" spans="1:39" ht="15" x14ac:dyDescent="0.25">
      <c r="A51" s="18"/>
      <c r="B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34"/>
    </row>
    <row r="52" spans="1:39" ht="15" x14ac:dyDescent="0.25">
      <c r="A52" s="18"/>
      <c r="B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34"/>
    </row>
    <row r="53" spans="1:39" ht="15" x14ac:dyDescent="0.25">
      <c r="A53" s="18"/>
      <c r="B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34"/>
    </row>
    <row r="54" spans="1:39" ht="15" x14ac:dyDescent="0.25">
      <c r="A54" s="18"/>
      <c r="B54" s="96"/>
      <c r="C54" s="365" t="s">
        <v>195</v>
      </c>
      <c r="D54" s="365"/>
      <c r="E54" s="365"/>
      <c r="F54" s="365"/>
      <c r="G54" s="365"/>
      <c r="H54" s="365"/>
      <c r="I54" s="365"/>
      <c r="J54" s="365"/>
      <c r="K54" s="365"/>
      <c r="L54" s="365"/>
      <c r="M54" s="365"/>
      <c r="N54" s="365"/>
      <c r="O54" s="365"/>
      <c r="P54" s="96"/>
      <c r="Q54" s="365"/>
      <c r="R54" s="365"/>
      <c r="S54" s="365"/>
      <c r="T54" s="96"/>
      <c r="U54" s="96"/>
      <c r="V54" s="96"/>
      <c r="W54" s="96"/>
      <c r="X54" s="96"/>
      <c r="Y54" s="96"/>
      <c r="Z54" s="96"/>
      <c r="AA54" s="96"/>
      <c r="AB54" s="96"/>
      <c r="AC54" s="96"/>
      <c r="AD54" s="96"/>
      <c r="AE54" s="96"/>
      <c r="AF54" s="96"/>
      <c r="AG54" s="96"/>
      <c r="AH54" s="96"/>
      <c r="AI54" s="96"/>
      <c r="AJ54" s="96"/>
      <c r="AK54" s="96"/>
      <c r="AL54" s="96"/>
      <c r="AM54" s="34"/>
    </row>
    <row r="55" spans="1:39" ht="15" x14ac:dyDescent="0.25">
      <c r="A55" s="18"/>
      <c r="B55" s="365" t="s">
        <v>196</v>
      </c>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455"/>
    </row>
    <row r="56" spans="1:39" ht="15" x14ac:dyDescent="0.25">
      <c r="A56" s="18"/>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4"/>
    </row>
    <row r="57" spans="1:39" ht="20.100000000000001" customHeight="1" x14ac:dyDescent="0.25">
      <c r="A57" s="18"/>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34"/>
    </row>
    <row r="58" spans="1:39" ht="15.6" x14ac:dyDescent="0.3">
      <c r="A58" s="18"/>
      <c r="B58" s="96"/>
      <c r="C58" s="10" t="s">
        <v>197</v>
      </c>
      <c r="D58" s="96"/>
      <c r="E58" s="96"/>
      <c r="F58" s="96"/>
      <c r="G58" s="96"/>
      <c r="H58" s="96"/>
      <c r="I58" s="96"/>
      <c r="J58" s="96"/>
      <c r="K58" s="96"/>
      <c r="L58" s="96"/>
      <c r="M58" s="96"/>
      <c r="N58" s="96"/>
      <c r="O58" s="96"/>
      <c r="P58" s="96"/>
      <c r="Q58" s="96"/>
      <c r="R58" s="96"/>
      <c r="S58" s="96"/>
      <c r="T58" s="96"/>
      <c r="U58" s="96"/>
      <c r="V58" s="10" t="s">
        <v>114</v>
      </c>
      <c r="W58" s="10"/>
      <c r="X58" s="96"/>
      <c r="Y58" s="96"/>
      <c r="Z58" s="96"/>
      <c r="AA58" s="96"/>
      <c r="AB58" s="96"/>
      <c r="AC58" s="96"/>
      <c r="AD58" s="96"/>
      <c r="AE58" s="96"/>
      <c r="AF58" s="96"/>
      <c r="AG58" s="96"/>
      <c r="AH58" s="96"/>
      <c r="AI58" s="96"/>
      <c r="AJ58" s="96"/>
      <c r="AK58" s="96"/>
      <c r="AL58" s="96"/>
      <c r="AM58" s="34"/>
    </row>
    <row r="59" spans="1:39" ht="12" customHeight="1" x14ac:dyDescent="0.25">
      <c r="A59" s="18"/>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34"/>
    </row>
    <row r="60" spans="1:39" ht="12" customHeight="1" x14ac:dyDescent="0.25">
      <c r="A60" s="18"/>
      <c r="B60" s="96"/>
      <c r="C60" s="96" t="s">
        <v>115</v>
      </c>
      <c r="D60" s="96"/>
      <c r="E60" s="96"/>
      <c r="F60" s="96" t="s">
        <v>31</v>
      </c>
      <c r="G60" s="456"/>
      <c r="H60" s="456"/>
      <c r="I60" s="456"/>
      <c r="J60" s="456"/>
      <c r="K60" s="456"/>
      <c r="L60" s="456"/>
      <c r="M60" s="456"/>
      <c r="N60" s="456"/>
      <c r="O60" s="96"/>
      <c r="P60" s="96"/>
      <c r="Q60" s="96"/>
      <c r="R60" s="96"/>
      <c r="S60" s="96"/>
      <c r="T60" s="96"/>
      <c r="U60" s="96"/>
      <c r="V60" s="96" t="s">
        <v>1</v>
      </c>
      <c r="W60" s="96"/>
      <c r="X60" s="96"/>
      <c r="Y60" s="96"/>
      <c r="Z60" s="96" t="s">
        <v>31</v>
      </c>
      <c r="AA60" s="457">
        <v>45739</v>
      </c>
      <c r="AB60" s="457"/>
      <c r="AC60" s="457"/>
      <c r="AD60" s="457"/>
      <c r="AE60" s="457"/>
      <c r="AF60" s="457"/>
      <c r="AG60" s="457"/>
      <c r="AH60" s="457"/>
      <c r="AI60" s="96"/>
      <c r="AJ60" s="96"/>
      <c r="AK60" s="96"/>
      <c r="AL60" s="96"/>
      <c r="AM60" s="34"/>
    </row>
    <row r="61" spans="1:39" ht="12" customHeight="1" x14ac:dyDescent="0.25">
      <c r="A61" s="18"/>
      <c r="B61" s="96"/>
      <c r="C61" s="96"/>
      <c r="D61" s="96"/>
      <c r="E61" s="96"/>
      <c r="F61" s="96"/>
      <c r="G61" s="110"/>
      <c r="H61" s="110"/>
      <c r="I61" s="110"/>
      <c r="J61" s="110"/>
      <c r="K61" s="110"/>
      <c r="L61" s="110"/>
      <c r="M61" s="110"/>
      <c r="N61" s="110"/>
      <c r="O61" s="96"/>
      <c r="P61" s="96"/>
      <c r="Q61" s="96"/>
      <c r="R61" s="96"/>
      <c r="S61" s="96"/>
      <c r="T61" s="96"/>
      <c r="U61" s="96"/>
      <c r="V61" s="96"/>
      <c r="W61" s="96"/>
      <c r="X61" s="96"/>
      <c r="Y61" s="96"/>
      <c r="Z61" s="96"/>
      <c r="AA61" s="114"/>
      <c r="AB61" s="114"/>
      <c r="AC61" s="114"/>
      <c r="AD61" s="114"/>
      <c r="AE61" s="114"/>
      <c r="AF61" s="114"/>
      <c r="AG61" s="114"/>
      <c r="AH61" s="114"/>
      <c r="AI61" s="96"/>
      <c r="AJ61" s="96"/>
      <c r="AK61" s="96"/>
      <c r="AL61" s="96"/>
      <c r="AM61" s="34"/>
    </row>
    <row r="62" spans="1:39" ht="12" customHeight="1" x14ac:dyDescent="0.25">
      <c r="A62" s="18"/>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34"/>
    </row>
    <row r="63" spans="1:39" ht="12" customHeight="1" x14ac:dyDescent="0.25">
      <c r="A63" s="18"/>
      <c r="B63" s="96"/>
      <c r="C63" s="365" t="s">
        <v>116</v>
      </c>
      <c r="D63" s="365"/>
      <c r="E63" s="365"/>
      <c r="F63" s="96" t="s">
        <v>31</v>
      </c>
      <c r="G63" s="454"/>
      <c r="H63" s="454"/>
      <c r="I63" s="454"/>
      <c r="J63" s="454"/>
      <c r="K63" s="454"/>
      <c r="L63" s="454"/>
      <c r="M63" s="454"/>
      <c r="N63" s="454"/>
      <c r="O63" s="96"/>
      <c r="P63" s="96"/>
      <c r="Q63" s="96"/>
      <c r="R63" s="96"/>
      <c r="S63" s="96"/>
      <c r="T63" s="96"/>
      <c r="U63" s="96"/>
      <c r="V63" s="96" t="s">
        <v>116</v>
      </c>
      <c r="W63" s="96"/>
      <c r="X63" s="96"/>
      <c r="Y63" s="96"/>
      <c r="Z63" s="96" t="s">
        <v>31</v>
      </c>
      <c r="AA63" s="454" t="s">
        <v>255</v>
      </c>
      <c r="AB63" s="454"/>
      <c r="AC63" s="454"/>
      <c r="AD63" s="454"/>
      <c r="AE63" s="454"/>
      <c r="AF63" s="454"/>
      <c r="AG63" s="454"/>
      <c r="AH63" s="454"/>
      <c r="AI63" s="96"/>
      <c r="AJ63" s="96"/>
      <c r="AK63" s="96"/>
      <c r="AL63" s="96"/>
      <c r="AM63" s="34"/>
    </row>
    <row r="64" spans="1:39" ht="12" customHeight="1" x14ac:dyDescent="0.25">
      <c r="A64" s="18"/>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34"/>
    </row>
    <row r="65" spans="1:39" ht="15" x14ac:dyDescent="0.25">
      <c r="A65" s="11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16"/>
    </row>
    <row r="66" spans="1:39" ht="15.6" thickBot="1" x14ac:dyDescent="0.3">
      <c r="A66" s="11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9"/>
    </row>
    <row r="67" spans="1:39" ht="15.6" thickTop="1" x14ac:dyDescent="0.2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row>
    <row r="68" spans="1:39" ht="15" x14ac:dyDescent="0.2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row>
    <row r="69" spans="1:39" ht="15" x14ac:dyDescent="0.2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row>
    <row r="70" spans="1:39" ht="15" x14ac:dyDescent="0.2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row>
    <row r="71" spans="1:39" ht="15" x14ac:dyDescent="0.2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row>
    <row r="72" spans="1:39" ht="15" x14ac:dyDescent="0.2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row>
    <row r="73" spans="1:39" ht="15" x14ac:dyDescent="0.2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row>
    <row r="74" spans="1:39" ht="15" x14ac:dyDescent="0.2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row>
    <row r="75" spans="1:39" ht="15" x14ac:dyDescent="0.2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row>
    <row r="76" spans="1:39" ht="15" x14ac:dyDescent="0.2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row>
    <row r="77" spans="1:39" ht="15"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row>
    <row r="78" spans="1:39" ht="15" x14ac:dyDescent="0.2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row>
    <row r="79" spans="1:39" ht="15" x14ac:dyDescent="0.2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row>
    <row r="80" spans="1:39" ht="15" x14ac:dyDescent="0.2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row>
    <row r="81" spans="2:39" ht="15" x14ac:dyDescent="0.2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row>
    <row r="82" spans="2:39" ht="15" x14ac:dyDescent="0.2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2:39" ht="15" x14ac:dyDescent="0.2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row>
    <row r="84" spans="2:39" ht="15" x14ac:dyDescent="0.2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row>
    <row r="85" spans="2:39" ht="15" x14ac:dyDescent="0.2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row>
    <row r="86" spans="2:39" ht="15" x14ac:dyDescent="0.2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row>
    <row r="87" spans="2:39" ht="15" x14ac:dyDescent="0.2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row>
    <row r="88" spans="2:39" ht="15" x14ac:dyDescent="0.2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row>
    <row r="89" spans="2:39" ht="15" x14ac:dyDescent="0.2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row>
    <row r="90" spans="2:39" ht="15" x14ac:dyDescent="0.2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row>
    <row r="91" spans="2:39" ht="15" x14ac:dyDescent="0.2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row>
    <row r="92" spans="2:39" ht="15" x14ac:dyDescent="0.2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row>
    <row r="93" spans="2:39" ht="15" x14ac:dyDescent="0.2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row>
    <row r="94" spans="2:39" ht="15" x14ac:dyDescent="0.2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row>
    <row r="95" spans="2:39" ht="15" x14ac:dyDescent="0.2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row>
    <row r="96" spans="2:39" ht="15" x14ac:dyDescent="0.2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row>
    <row r="97" spans="2:39" ht="15" x14ac:dyDescent="0.2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row>
    <row r="98" spans="2:39" ht="15" x14ac:dyDescent="0.2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row>
    <row r="99" spans="2:39" ht="15" x14ac:dyDescent="0.2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row>
    <row r="100" spans="2:39" ht="15" x14ac:dyDescent="0.2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row>
    <row r="101" spans="2:39" ht="15" x14ac:dyDescent="0.2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row>
    <row r="102" spans="2:39" ht="15" x14ac:dyDescent="0.2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row>
    <row r="103" spans="2:39" ht="15" x14ac:dyDescent="0.2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row>
    <row r="104" spans="2:39" ht="15" x14ac:dyDescent="0.2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row>
    <row r="105" spans="2:39" ht="15" x14ac:dyDescent="0.2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row>
    <row r="106" spans="2:39" ht="15" x14ac:dyDescent="0.2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row>
    <row r="107" spans="2:39" ht="15" x14ac:dyDescent="0.2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row>
    <row r="108" spans="2:39" ht="15" x14ac:dyDescent="0.2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row>
    <row r="109" spans="2:39" ht="15" x14ac:dyDescent="0.2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row>
    <row r="110" spans="2:39" ht="15" x14ac:dyDescent="0.2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row>
    <row r="111" spans="2:39" ht="15" x14ac:dyDescent="0.2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row>
    <row r="112" spans="2:39" ht="15" x14ac:dyDescent="0.2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row>
    <row r="113" spans="2:39" ht="15"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row>
    <row r="114" spans="2:39" ht="15" x14ac:dyDescent="0.2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row>
    <row r="115" spans="2:39" ht="15" x14ac:dyDescent="0.2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row>
    <row r="116" spans="2:39" ht="15" x14ac:dyDescent="0.2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row>
    <row r="117" spans="2:39" ht="15" x14ac:dyDescent="0.2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row>
    <row r="118" spans="2:39" ht="15" x14ac:dyDescent="0.2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row>
    <row r="119" spans="2:39" ht="15" x14ac:dyDescent="0.2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row>
    <row r="120" spans="2:39" ht="15" x14ac:dyDescent="0.2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row>
    <row r="121" spans="2:39" ht="15" x14ac:dyDescent="0.2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row>
    <row r="122" spans="2:39" ht="15" x14ac:dyDescent="0.2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row>
    <row r="123" spans="2:39" ht="15" x14ac:dyDescent="0.2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row>
    <row r="124" spans="2:39" ht="15" x14ac:dyDescent="0.2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row>
    <row r="125" spans="2:39" ht="15" x14ac:dyDescent="0.2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row>
    <row r="126" spans="2:39" ht="15" x14ac:dyDescent="0.2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row>
    <row r="127" spans="2:39" ht="15" x14ac:dyDescent="0.2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row>
    <row r="128" spans="2:39" ht="15"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row>
    <row r="129" spans="2:39" ht="15" x14ac:dyDescent="0.2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row>
    <row r="130" spans="2:39" ht="15" x14ac:dyDescent="0.2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row>
    <row r="131" spans="2:39" ht="15" x14ac:dyDescent="0.2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row>
    <row r="132" spans="2:39" ht="15" x14ac:dyDescent="0.2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row>
    <row r="133" spans="2:39" ht="15" x14ac:dyDescent="0.2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2:39" ht="15" x14ac:dyDescent="0.2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2:39" ht="15" x14ac:dyDescent="0.2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2:39" ht="15" x14ac:dyDescent="0.2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2:39" ht="15" x14ac:dyDescent="0.2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2:39" ht="15" x14ac:dyDescent="0.2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2:39" ht="15" x14ac:dyDescent="0.2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2:39" ht="15" x14ac:dyDescent="0.2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2:39" ht="15" x14ac:dyDescent="0.2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2:39" ht="15" x14ac:dyDescent="0.2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2:39" ht="15" x14ac:dyDescent="0.2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2:39" ht="15" x14ac:dyDescent="0.2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sheetData>
  <sheetProtection algorithmName="SHA-512" hashValue="zeansq1vcld4ySRPcskvAOJK+OTEnbF9sxb2HV65Vh38FMPovxBIJ04bV7PNT+HVrQ4xS4VXmwIwVictffdP5w==" saltValue="7yxKyQ9xtXE2pdmkHKUoQQ==" spinCount="100000" sheet="1" objects="1" scenarios="1"/>
  <mergeCells count="34">
    <mergeCell ref="C63:E63"/>
    <mergeCell ref="G63:N63"/>
    <mergeCell ref="AA63:AH63"/>
    <mergeCell ref="C54:O54"/>
    <mergeCell ref="Q54:S54"/>
    <mergeCell ref="B55:AM55"/>
    <mergeCell ref="B56:AL56"/>
    <mergeCell ref="G60:N60"/>
    <mergeCell ref="AA60:AH60"/>
    <mergeCell ref="A1:G1"/>
    <mergeCell ref="H1:AE1"/>
    <mergeCell ref="AF1:AM1"/>
    <mergeCell ref="A3:AM3"/>
    <mergeCell ref="V30:W30"/>
    <mergeCell ref="AL7:AM7"/>
    <mergeCell ref="AI7:AK7"/>
    <mergeCell ref="B7:AH7"/>
    <mergeCell ref="A5:AM5"/>
    <mergeCell ref="A10:AM10"/>
    <mergeCell ref="C33:AM34"/>
    <mergeCell ref="S12:U12"/>
    <mergeCell ref="S14:U14"/>
    <mergeCell ref="X17:Z17"/>
    <mergeCell ref="C21:Y21"/>
    <mergeCell ref="C23:AE23"/>
    <mergeCell ref="C25:AE25"/>
    <mergeCell ref="C28:Q28"/>
    <mergeCell ref="S28:U28"/>
    <mergeCell ref="C19:AK19"/>
    <mergeCell ref="C12:Q12"/>
    <mergeCell ref="V14:X14"/>
    <mergeCell ref="V12:X12"/>
    <mergeCell ref="S30:U30"/>
    <mergeCell ref="V28:W28"/>
  </mergeCells>
  <phoneticPr fontId="3" type="noConversion"/>
  <printOptions horizontalCentered="1" verticalCentered="1"/>
  <pageMargins left="0.31496062992125984" right="0.31496062992125984" top="0.19685039370078741" bottom="0.47244094488188981" header="0.11811023622047245" footer="0.11811023622047245"/>
  <pageSetup paperSize="9" scale="73" orientation="portrait" r:id="rId1"/>
  <headerFooter>
    <oddFooter>&amp;LPage &amp;P of &amp;N&amp;R&amp;F
&amp;A</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1CBFDF9FDC2B45BD0395E26417BC17" ma:contentTypeVersion="16" ma:contentTypeDescription="Create a new document." ma:contentTypeScope="" ma:versionID="0a74d1addb4035ab20e15f446615b69b">
  <xsd:schema xmlns:xsd="http://www.w3.org/2001/XMLSchema" xmlns:xs="http://www.w3.org/2001/XMLSchema" xmlns:p="http://schemas.microsoft.com/office/2006/metadata/properties" xmlns:ns2="eb742444-7279-40ee-b93b-b32e38f03bb6" xmlns:ns3="a899ba08-1186-44c3-aef7-3cee501a5bd8" xmlns:ns4="9d59c19b-f9a6-4d45-be0b-104f99901e22" targetNamespace="http://schemas.microsoft.com/office/2006/metadata/properties" ma:root="true" ma:fieldsID="4efd2594e628c7ccdf5331387d515e7c" ns2:_="" ns3:_="" ns4:_="">
    <xsd:import namespace="eb742444-7279-40ee-b93b-b32e38f03bb6"/>
    <xsd:import namespace="a899ba08-1186-44c3-aef7-3cee501a5bd8"/>
    <xsd:import namespace="9d59c19b-f9a6-4d45-be0b-104f99901e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742444-7279-40ee-b93b-b32e38f03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0f8f116-383d-4cdf-b2a2-c36b44fcec90"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99ba08-1186-44c3-aef7-3cee501a5b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59c19b-f9a6-4d45-be0b-104f99901e2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379e097-fd2a-4453-9013-217591dad64a}" ma:internalName="TaxCatchAll" ma:showField="CatchAllData" ma:web="9d59c19b-f9a6-4d45-be0b-104f99901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742444-7279-40ee-b93b-b32e38f03bb6">
      <Terms xmlns="http://schemas.microsoft.com/office/infopath/2007/PartnerControls"/>
    </lcf76f155ced4ddcb4097134ff3c332f>
    <TaxCatchAll xmlns="9d59c19b-f9a6-4d45-be0b-104f99901e22" xsi:nil="true"/>
  </documentManagement>
</p:properties>
</file>

<file path=customXml/itemProps1.xml><?xml version="1.0" encoding="utf-8"?>
<ds:datastoreItem xmlns:ds="http://schemas.openxmlformats.org/officeDocument/2006/customXml" ds:itemID="{8E3BD47C-C619-440D-8E0B-95D1F4C4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742444-7279-40ee-b93b-b32e38f03bb6"/>
    <ds:schemaRef ds:uri="a899ba08-1186-44c3-aef7-3cee501a5bd8"/>
    <ds:schemaRef ds:uri="9d59c19b-f9a6-4d45-be0b-104f99901e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47EC71-B165-419D-9537-06FD1D3B1263}">
  <ds:schemaRefs>
    <ds:schemaRef ds:uri="http://schemas.microsoft.com/sharepoint/v3/contenttype/forms"/>
  </ds:schemaRefs>
</ds:datastoreItem>
</file>

<file path=customXml/itemProps3.xml><?xml version="1.0" encoding="utf-8"?>
<ds:datastoreItem xmlns:ds="http://schemas.openxmlformats.org/officeDocument/2006/customXml" ds:itemID="{11C3E5BE-3D0E-4E36-8C6D-4E0895131256}">
  <ds:schemaRefs>
    <ds:schemaRef ds:uri="http://purl.org/dc/dcmitype/"/>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elements/1.1/"/>
    <ds:schemaRef ds:uri="http://purl.org/dc/terms/"/>
    <ds:schemaRef ds:uri="9d59c19b-f9a6-4d45-be0b-104f99901e22"/>
    <ds:schemaRef ds:uri="a899ba08-1186-44c3-aef7-3cee501a5bd8"/>
    <ds:schemaRef ds:uri="eb742444-7279-40ee-b93b-b32e38f03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and Calculation Sheet</vt:lpstr>
      <vt:lpstr>Pilot Card (A2) - 1 &amp; 2</vt:lpstr>
      <vt:lpstr>Master Pilot (A1) - 1</vt:lpstr>
      <vt:lpstr>Master Pilot (A1) - 2</vt:lpstr>
      <vt:lpstr>'Data and Calculation Sheet'!Print_Area</vt:lpstr>
      <vt:lpstr>'Data and Calculation Sheet'!Print_Titles</vt:lpstr>
      <vt:lpstr>'Pilot Card (A2) - 1 &amp;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Pilot Card</dc:title>
  <dc:subject>Voyage Nagivation and Communication Forms</dc:subject>
  <dc:creator>Microsoft Corporation</dc:creator>
  <cp:lastModifiedBy>IVS THANDA - MASTER</cp:lastModifiedBy>
  <cp:lastPrinted>2025-02-16T09:05:15Z</cp:lastPrinted>
  <dcterms:created xsi:type="dcterms:W3CDTF">1996-10-14T23:33:28Z</dcterms:created>
  <dcterms:modified xsi:type="dcterms:W3CDTF">2025-03-17T03:56:29Z</dcterms:modified>
  <cp:category>SAFETY, HEALTH, ENVIRONMENT AND QUALITY MANAGEMENT SYSTEM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0x010100DD1CBFDF9FDC2B45BD0395E26417BC17</vt:lpwstr>
  </property>
  <property fmtid="{D5CDD505-2E9C-101B-9397-08002B2CF9AE}" pid="3" name="Document name">
    <vt:lpwstr>Pilot Card</vt:lpwstr>
  </property>
  <property fmtid="{D5CDD505-2E9C-101B-9397-08002B2CF9AE}" pid="4" name="MediaServiceImageTags">
    <vt:lpwstr/>
  </property>
</Properties>
</file>